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iver\Desktop\"/>
    </mc:Choice>
  </mc:AlternateContent>
  <xr:revisionPtr revIDLastSave="0" documentId="13_ncr:1_{B2456AC1-0B0C-45D6-8B44-C4F87C794F93}" xr6:coauthVersionLast="47" xr6:coauthVersionMax="47" xr10:uidLastSave="{00000000-0000-0000-0000-000000000000}"/>
  <bookViews>
    <workbookView xWindow="1140" yWindow="0" windowWidth="14400" windowHeight="10200" xr2:uid="{C929158E-5721-41D9-A408-6D80D73963B5}"/>
  </bookViews>
  <sheets>
    <sheet name="2022-2023 Budget" sheetId="1" r:id="rId1"/>
    <sheet name="2022 Income track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2" l="1"/>
  <c r="D41" i="2"/>
  <c r="B41" i="2"/>
  <c r="C38" i="2"/>
  <c r="H47" i="1"/>
  <c r="H25" i="1" l="1"/>
  <c r="D35" i="2" l="1"/>
  <c r="H12" i="1"/>
  <c r="I60" i="1"/>
  <c r="H58" i="1" s="1"/>
  <c r="B28" i="2"/>
  <c r="B20" i="2"/>
  <c r="B8" i="2"/>
  <c r="G83" i="1"/>
  <c r="G77" i="1"/>
  <c r="H65" i="1"/>
  <c r="G34" i="1"/>
  <c r="G30" i="1"/>
  <c r="G21" i="1"/>
  <c r="H15" i="1" l="1"/>
  <c r="G8" i="1" s="1"/>
  <c r="G19" i="1" s="1"/>
  <c r="G45" i="1"/>
  <c r="G87" i="1" s="1"/>
  <c r="G89" i="1" l="1"/>
  <c r="G90" i="1" s="1"/>
  <c r="H18" i="1" l="1"/>
</calcChain>
</file>

<file path=xl/sharedStrings.xml><?xml version="1.0" encoding="utf-8"?>
<sst xmlns="http://schemas.openxmlformats.org/spreadsheetml/2006/main" count="86" uniqueCount="79">
  <si>
    <t xml:space="preserve">Final 2022-2023 Budget </t>
  </si>
  <si>
    <t>Balance Forward</t>
  </si>
  <si>
    <t>Income</t>
  </si>
  <si>
    <t>Business Partnerships</t>
  </si>
  <si>
    <t>Fundraising Project Income</t>
  </si>
  <si>
    <t>8th Grade Event</t>
  </si>
  <si>
    <t>Book Fair</t>
  </si>
  <si>
    <t>Fall Campaign</t>
  </si>
  <si>
    <t>Georgia PTA Memberships</t>
  </si>
  <si>
    <t>Grade Level Parties - 6th/7th</t>
  </si>
  <si>
    <t>Locker Stocker</t>
  </si>
  <si>
    <t>Spirit Wear</t>
  </si>
  <si>
    <t>Donation to PTSA</t>
  </si>
  <si>
    <t>Rewards Programs (Retail Stores)</t>
  </si>
  <si>
    <t>Total Income</t>
  </si>
  <si>
    <t>Expenses</t>
  </si>
  <si>
    <t>Fundraising Project Expenses</t>
  </si>
  <si>
    <t>8th Grade Dance</t>
  </si>
  <si>
    <t>Administration</t>
  </si>
  <si>
    <t>Postage, Mailing Service</t>
  </si>
  <si>
    <t>Printing-Copying-Supplies</t>
  </si>
  <si>
    <t>Business Expenses</t>
  </si>
  <si>
    <t>Annual ECCC PTSA Dues</t>
  </si>
  <si>
    <t>Bank / CC Fees</t>
  </si>
  <si>
    <t>Business Exp - President's Fund</t>
  </si>
  <si>
    <t>Business Expenses - Other</t>
  </si>
  <si>
    <t>SoS Filing</t>
  </si>
  <si>
    <t>Commincations/Marketing</t>
  </si>
  <si>
    <t>Contingency Fund</t>
  </si>
  <si>
    <t>Incorporation Fee</t>
  </si>
  <si>
    <t>PTA Insurance</t>
  </si>
  <si>
    <t>School Calendars</t>
  </si>
  <si>
    <t>Community</t>
  </si>
  <si>
    <t>Honoring our Heroes</t>
  </si>
  <si>
    <t>Hospitality</t>
  </si>
  <si>
    <t>Community Events - East Cobber</t>
  </si>
  <si>
    <t>New Parent Welcome Event</t>
  </si>
  <si>
    <t>Open House</t>
  </si>
  <si>
    <t>PTSA Volunteer Appreciation</t>
  </si>
  <si>
    <t>Rising 6th Grade Event</t>
  </si>
  <si>
    <t>Meeting/Ciriculum Nights</t>
  </si>
  <si>
    <t>Red Ribbon Week</t>
  </si>
  <si>
    <t>Student Recognition</t>
  </si>
  <si>
    <t>End of the Year Awards</t>
  </si>
  <si>
    <t>PBIS</t>
  </si>
  <si>
    <t>Reflections</t>
  </si>
  <si>
    <t>Semester Honor Roll Celebration</t>
  </si>
  <si>
    <t>Student Recognition - Other</t>
  </si>
  <si>
    <t>Teacher/Staff Recognition</t>
  </si>
  <si>
    <t>Back to School Lunch</t>
  </si>
  <si>
    <t>Bus Driver Appreciation</t>
  </si>
  <si>
    <t>Counselor Recognition</t>
  </si>
  <si>
    <t>Custodian Appreciation</t>
  </si>
  <si>
    <t>Public Safety Officer Appreciation</t>
  </si>
  <si>
    <t>School Nurse Appreciation</t>
  </si>
  <si>
    <t>Social Worker Appreciation</t>
  </si>
  <si>
    <t>Staff Appreciation Lunch/Gifts</t>
  </si>
  <si>
    <t>Staff Holiday Party</t>
  </si>
  <si>
    <t>TOY / PEOTY</t>
  </si>
  <si>
    <t>Grants</t>
  </si>
  <si>
    <t>ECMS Principal</t>
  </si>
  <si>
    <t>Wheeler Scholarship</t>
  </si>
  <si>
    <t>Reconciliation Discrepancies</t>
  </si>
  <si>
    <t>Travel and Meetings</t>
  </si>
  <si>
    <t>Conference, Convention, Meetings</t>
  </si>
  <si>
    <t>Travel and Meetings - Other</t>
  </si>
  <si>
    <t>Total Expenses</t>
  </si>
  <si>
    <t>Net Income</t>
  </si>
  <si>
    <t>Totals</t>
  </si>
  <si>
    <t>Date</t>
  </si>
  <si>
    <t>Spirit wear</t>
  </si>
  <si>
    <t>Membership</t>
  </si>
  <si>
    <t>Rewards</t>
  </si>
  <si>
    <t>extra $200 for TOTY 2023</t>
  </si>
  <si>
    <t>School is doing funds</t>
  </si>
  <si>
    <t>$0 from $250</t>
  </si>
  <si>
    <t>$0 from $300</t>
  </si>
  <si>
    <t>International Night</t>
  </si>
  <si>
    <t>International Night Spirit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</si>
</sst>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0" xfId="0" applyFont="1"/>
    <xf numFmtId="164" fontId="7" fillId="0" borderId="10" xfId="0" applyNumberFormat="1" applyFont="1" applyBorder="1"/>
    <xf numFmtId="164" fontId="2" fillId="0" borderId="11" xfId="0" applyNumberFormat="1" applyFont="1" applyBorder="1"/>
    <xf numFmtId="164" fontId="0" fillId="0" borderId="12" xfId="0" applyNumberFormat="1" applyBorder="1"/>
    <xf numFmtId="164" fontId="8" fillId="0" borderId="11" xfId="0" applyNumberFormat="1" applyFont="1" applyBorder="1"/>
    <xf numFmtId="165" fontId="7" fillId="0" borderId="10" xfId="2" applyNumberFormat="1" applyFont="1" applyFill="1" applyBorder="1"/>
    <xf numFmtId="0" fontId="3" fillId="0" borderId="13" xfId="0" applyFont="1" applyBorder="1"/>
    <xf numFmtId="0" fontId="0" fillId="0" borderId="13" xfId="0" applyBorder="1"/>
    <xf numFmtId="164" fontId="7" fillId="0" borderId="14" xfId="0" applyNumberFormat="1" applyFont="1" applyBorder="1"/>
    <xf numFmtId="164" fontId="8" fillId="0" borderId="15" xfId="0" applyNumberFormat="1" applyFont="1" applyBorder="1"/>
    <xf numFmtId="164" fontId="0" fillId="0" borderId="16" xfId="0" applyNumberFormat="1" applyBorder="1"/>
    <xf numFmtId="164" fontId="7" fillId="0" borderId="20" xfId="0" applyNumberFormat="1" applyFont="1" applyBorder="1"/>
    <xf numFmtId="164" fontId="2" fillId="0" borderId="21" xfId="0" applyNumberFormat="1" applyFont="1" applyBorder="1"/>
    <xf numFmtId="164" fontId="0" fillId="0" borderId="22" xfId="0" applyNumberFormat="1" applyBorder="1"/>
    <xf numFmtId="0" fontId="8" fillId="0" borderId="0" xfId="0" applyFont="1"/>
    <xf numFmtId="164" fontId="2" fillId="0" borderId="10" xfId="0" applyNumberFormat="1" applyFont="1" applyBorder="1"/>
    <xf numFmtId="164" fontId="8" fillId="0" borderId="12" xfId="0" applyNumberFormat="1" applyFont="1" applyBorder="1"/>
    <xf numFmtId="164" fontId="7" fillId="0" borderId="11" xfId="0" applyNumberFormat="1" applyFont="1" applyBorder="1"/>
    <xf numFmtId="164" fontId="2" fillId="0" borderId="12" xfId="0" applyNumberFormat="1" applyFont="1" applyBorder="1"/>
    <xf numFmtId="164" fontId="9" fillId="0" borderId="11" xfId="0" applyNumberFormat="1" applyFont="1" applyBorder="1"/>
    <xf numFmtId="164" fontId="2" fillId="0" borderId="15" xfId="0" applyNumberFormat="1" applyFont="1" applyBorder="1"/>
    <xf numFmtId="0" fontId="4" fillId="0" borderId="0" xfId="0" applyFont="1" applyAlignment="1">
      <alignment horizontal="right"/>
    </xf>
    <xf numFmtId="16" fontId="0" fillId="0" borderId="11" xfId="0" applyNumberFormat="1" applyBorder="1"/>
    <xf numFmtId="0" fontId="0" fillId="0" borderId="11" xfId="0" applyBorder="1"/>
    <xf numFmtId="0" fontId="11" fillId="0" borderId="0" xfId="0" applyFont="1"/>
    <xf numFmtId="44" fontId="11" fillId="0" borderId="0" xfId="1" applyFont="1"/>
    <xf numFmtId="164" fontId="9" fillId="0" borderId="10" xfId="0" applyNumberFormat="1" applyFont="1" applyBorder="1"/>
    <xf numFmtId="164" fontId="9" fillId="0" borderId="14" xfId="0" applyNumberFormat="1" applyFont="1" applyBorder="1"/>
    <xf numFmtId="14" fontId="0" fillId="0" borderId="0" xfId="0" applyNumberFormat="1"/>
    <xf numFmtId="16" fontId="0" fillId="0" borderId="0" xfId="0" applyNumberFormat="1"/>
    <xf numFmtId="164" fontId="2" fillId="2" borderId="12" xfId="0" applyNumberFormat="1" applyFont="1" applyFill="1" applyBorder="1"/>
    <xf numFmtId="164" fontId="7" fillId="0" borderId="27" xfId="0" applyNumberFormat="1" applyFont="1" applyBorder="1"/>
    <xf numFmtId="164" fontId="0" fillId="0" borderId="29" xfId="0" applyNumberFormat="1" applyBorder="1"/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23" xfId="0" applyFont="1" applyBorder="1" applyAlignment="1">
      <alignment horizontal="right"/>
    </xf>
    <xf numFmtId="164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2" borderId="0" xfId="0" applyFill="1"/>
    <xf numFmtId="164" fontId="8" fillId="2" borderId="28" xfId="0" applyNumberFormat="1" applyFont="1" applyFill="1" applyBorder="1"/>
    <xf numFmtId="164" fontId="2" fillId="2" borderId="11" xfId="0" applyNumberFormat="1" applyFont="1" applyFill="1" applyBorder="1"/>
    <xf numFmtId="164" fontId="8" fillId="2" borderId="11" xfId="0" applyNumberFormat="1" applyFont="1" applyFill="1" applyBorder="1"/>
    <xf numFmtId="164" fontId="7" fillId="2" borderId="10" xfId="0" applyNumberFormat="1" applyFont="1" applyFill="1" applyBorder="1"/>
    <xf numFmtId="164" fontId="8" fillId="2" borderId="12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88088-9811-42A8-AB8E-44D069A1C5C8}">
  <dimension ref="A1:J90"/>
  <sheetViews>
    <sheetView tabSelected="1" topLeftCell="A81" workbookViewId="0">
      <selection activeCell="H47" sqref="H47"/>
    </sheetView>
  </sheetViews>
  <sheetFormatPr defaultRowHeight="14.5" x14ac:dyDescent="0.35"/>
  <cols>
    <col min="6" max="6" width="11.36328125" customWidth="1"/>
    <col min="7" max="7" width="10.453125" bestFit="1" customWidth="1"/>
    <col min="8" max="8" width="12.1796875" bestFit="1" customWidth="1"/>
    <col min="9" max="9" width="9.81640625" bestFit="1" customWidth="1"/>
  </cols>
  <sheetData>
    <row r="1" spans="1:10" ht="15" thickBot="1" x14ac:dyDescent="0.4"/>
    <row r="2" spans="1:10" ht="16" thickBot="1" x14ac:dyDescent="0.4">
      <c r="A2" s="1"/>
      <c r="B2" s="1"/>
      <c r="C2" s="1"/>
      <c r="D2" s="1"/>
      <c r="E2" s="1"/>
      <c r="F2" s="1"/>
      <c r="G2" s="49" t="s">
        <v>0</v>
      </c>
      <c r="H2" s="50"/>
      <c r="I2" s="51"/>
    </row>
    <row r="3" spans="1:10" ht="15.5" x14ac:dyDescent="0.35">
      <c r="A3" s="1"/>
      <c r="B3" s="1"/>
      <c r="C3" s="1"/>
      <c r="D3" s="1"/>
      <c r="E3" s="1"/>
      <c r="F3" s="1"/>
      <c r="G3" s="2"/>
      <c r="H3" s="3"/>
      <c r="I3" s="4"/>
    </row>
    <row r="4" spans="1:10" ht="15.5" x14ac:dyDescent="0.35">
      <c r="A4" s="1" t="s">
        <v>1</v>
      </c>
      <c r="B4" s="5"/>
      <c r="G4" s="52">
        <v>3941.22</v>
      </c>
      <c r="H4" s="53"/>
      <c r="I4" s="54"/>
    </row>
    <row r="5" spans="1:10" x14ac:dyDescent="0.35">
      <c r="B5" s="5"/>
      <c r="G5" s="6"/>
      <c r="H5" s="7"/>
      <c r="I5" s="8"/>
    </row>
    <row r="6" spans="1:10" ht="15.5" x14ac:dyDescent="0.35">
      <c r="A6" s="1" t="s">
        <v>2</v>
      </c>
      <c r="B6" s="5"/>
      <c r="G6" s="6"/>
      <c r="H6" s="7"/>
      <c r="I6" s="8"/>
    </row>
    <row r="7" spans="1:10" x14ac:dyDescent="0.35">
      <c r="B7" s="5" t="s">
        <v>3</v>
      </c>
      <c r="G7" s="6">
        <v>0</v>
      </c>
      <c r="H7" s="7"/>
      <c r="I7" s="8"/>
    </row>
    <row r="8" spans="1:10" x14ac:dyDescent="0.35">
      <c r="B8" s="5" t="s">
        <v>4</v>
      </c>
      <c r="G8" s="31">
        <f>SUM(H9:H16)</f>
        <v>21516.05</v>
      </c>
      <c r="H8" s="7"/>
      <c r="I8" s="8"/>
    </row>
    <row r="9" spans="1:10" x14ac:dyDescent="0.35">
      <c r="B9" s="5"/>
      <c r="C9" t="s">
        <v>5</v>
      </c>
      <c r="G9" s="6"/>
      <c r="H9" s="62">
        <v>0</v>
      </c>
      <c r="I9" s="8"/>
      <c r="J9" t="s">
        <v>74</v>
      </c>
    </row>
    <row r="10" spans="1:10" x14ac:dyDescent="0.35">
      <c r="B10" s="5"/>
      <c r="C10" t="s">
        <v>6</v>
      </c>
      <c r="G10" s="6"/>
      <c r="H10" s="9">
        <v>9752</v>
      </c>
      <c r="I10" s="8"/>
    </row>
    <row r="11" spans="1:10" x14ac:dyDescent="0.35">
      <c r="B11" s="5"/>
      <c r="C11" t="s">
        <v>7</v>
      </c>
      <c r="G11" s="6"/>
      <c r="H11" s="9">
        <v>0</v>
      </c>
      <c r="I11" s="8"/>
    </row>
    <row r="12" spans="1:10" x14ac:dyDescent="0.35">
      <c r="B12" s="5"/>
      <c r="C12" t="s">
        <v>8</v>
      </c>
      <c r="G12" s="10"/>
      <c r="H12" s="9">
        <f>'2022 Income tracker'!C41</f>
        <v>2066.2600000000002</v>
      </c>
      <c r="I12" s="8"/>
    </row>
    <row r="13" spans="1:10" x14ac:dyDescent="0.35">
      <c r="B13" s="5"/>
      <c r="C13" t="s">
        <v>9</v>
      </c>
      <c r="G13" s="6"/>
      <c r="H13" s="7">
        <v>0</v>
      </c>
      <c r="I13" s="8"/>
    </row>
    <row r="14" spans="1:10" x14ac:dyDescent="0.35">
      <c r="B14" s="5"/>
      <c r="C14" t="s">
        <v>10</v>
      </c>
      <c r="G14" s="6"/>
      <c r="H14" s="9">
        <v>0</v>
      </c>
      <c r="I14" s="8"/>
    </row>
    <row r="15" spans="1:10" x14ac:dyDescent="0.35">
      <c r="B15" s="5"/>
      <c r="C15" t="s">
        <v>11</v>
      </c>
      <c r="G15" s="6"/>
      <c r="H15" s="9">
        <f>'2022 Income tracker'!B41</f>
        <v>6697.7899999999991</v>
      </c>
      <c r="I15" s="8"/>
    </row>
    <row r="16" spans="1:10" x14ac:dyDescent="0.35">
      <c r="B16" s="5"/>
      <c r="C16" t="s">
        <v>12</v>
      </c>
      <c r="G16" s="6"/>
      <c r="H16" s="9">
        <v>3000</v>
      </c>
      <c r="I16" s="8"/>
    </row>
    <row r="17" spans="1:9" ht="16" customHeight="1" x14ac:dyDescent="0.35">
      <c r="B17" s="5"/>
      <c r="C17" s="59" t="s">
        <v>78</v>
      </c>
      <c r="D17" s="59"/>
      <c r="E17" s="59"/>
      <c r="G17" s="36"/>
      <c r="H17" s="60">
        <v>0</v>
      </c>
      <c r="I17" s="37"/>
    </row>
    <row r="18" spans="1:9" ht="18.5" customHeight="1" thickBot="1" x14ac:dyDescent="0.4">
      <c r="B18" s="11" t="s">
        <v>13</v>
      </c>
      <c r="C18" s="12"/>
      <c r="D18" s="12"/>
      <c r="E18" s="12"/>
      <c r="F18" s="12"/>
      <c r="G18" s="32">
        <v>500</v>
      </c>
      <c r="H18" s="14">
        <f>'2022 Income tracker'!D41</f>
        <v>534.1400000000001</v>
      </c>
      <c r="I18" s="15"/>
    </row>
    <row r="19" spans="1:9" ht="16" thickTop="1" x14ac:dyDescent="0.35">
      <c r="A19" s="55" t="s">
        <v>14</v>
      </c>
      <c r="B19" s="55"/>
      <c r="C19" s="55"/>
      <c r="D19" s="55"/>
      <c r="E19" s="55"/>
      <c r="F19" s="55"/>
      <c r="G19" s="56">
        <f>SUM(G7:G18)</f>
        <v>22016.05</v>
      </c>
      <c r="H19" s="57"/>
      <c r="I19" s="58"/>
    </row>
    <row r="20" spans="1:9" ht="15.5" x14ac:dyDescent="0.35">
      <c r="A20" s="1" t="s">
        <v>15</v>
      </c>
      <c r="B20" s="5"/>
      <c r="G20" s="16"/>
      <c r="H20" s="17"/>
      <c r="I20" s="18"/>
    </row>
    <row r="21" spans="1:9" x14ac:dyDescent="0.35">
      <c r="B21" s="5" t="s">
        <v>16</v>
      </c>
      <c r="G21" s="31">
        <f>SUM(H22:H28)</f>
        <v>17296.75</v>
      </c>
      <c r="H21" s="7"/>
      <c r="I21" s="8"/>
    </row>
    <row r="22" spans="1:9" x14ac:dyDescent="0.35">
      <c r="B22" s="5"/>
      <c r="C22" t="s">
        <v>17</v>
      </c>
      <c r="G22" s="6"/>
      <c r="H22" s="62">
        <v>0</v>
      </c>
      <c r="I22" s="8"/>
    </row>
    <row r="23" spans="1:9" x14ac:dyDescent="0.35">
      <c r="B23" s="5"/>
      <c r="C23" t="s">
        <v>6</v>
      </c>
      <c r="G23" s="6"/>
      <c r="H23" s="9">
        <v>8640</v>
      </c>
      <c r="I23" s="8"/>
    </row>
    <row r="24" spans="1:9" x14ac:dyDescent="0.35">
      <c r="B24" s="5"/>
      <c r="C24" t="s">
        <v>7</v>
      </c>
      <c r="G24" s="6"/>
      <c r="H24" s="62">
        <v>0</v>
      </c>
      <c r="I24" s="8"/>
    </row>
    <row r="25" spans="1:9" x14ac:dyDescent="0.35">
      <c r="B25" s="5"/>
      <c r="C25" t="s">
        <v>8</v>
      </c>
      <c r="G25" s="6"/>
      <c r="H25" s="9">
        <f>SUM(821.25+120+67.5)</f>
        <v>1008.75</v>
      </c>
      <c r="I25" s="8"/>
    </row>
    <row r="26" spans="1:9" x14ac:dyDescent="0.35">
      <c r="B26" s="5"/>
      <c r="C26" t="s">
        <v>9</v>
      </c>
      <c r="G26" s="6"/>
      <c r="H26" s="7">
        <v>0</v>
      </c>
      <c r="I26" s="8"/>
    </row>
    <row r="27" spans="1:9" x14ac:dyDescent="0.35">
      <c r="B27" s="5"/>
      <c r="C27" t="s">
        <v>10</v>
      </c>
      <c r="G27" s="6"/>
      <c r="H27" s="7">
        <v>0</v>
      </c>
      <c r="I27" s="8"/>
    </row>
    <row r="28" spans="1:9" x14ac:dyDescent="0.35">
      <c r="B28" s="5"/>
      <c r="C28" t="s">
        <v>11</v>
      </c>
      <c r="G28" s="6"/>
      <c r="H28" s="9">
        <v>7648</v>
      </c>
      <c r="I28" s="8"/>
    </row>
    <row r="29" spans="1:9" x14ac:dyDescent="0.35">
      <c r="B29" s="5"/>
      <c r="G29" s="6"/>
      <c r="H29" s="7"/>
      <c r="I29" s="8"/>
    </row>
    <row r="30" spans="1:9" x14ac:dyDescent="0.35">
      <c r="B30" s="5" t="s">
        <v>18</v>
      </c>
      <c r="G30" s="6">
        <f>SUM(H31:H32)</f>
        <v>0</v>
      </c>
      <c r="H30" s="7"/>
      <c r="I30" s="8"/>
    </row>
    <row r="31" spans="1:9" x14ac:dyDescent="0.35">
      <c r="B31" s="5"/>
      <c r="C31" t="s">
        <v>19</v>
      </c>
      <c r="G31" s="6"/>
      <c r="H31" s="7">
        <v>0</v>
      </c>
      <c r="I31" s="8"/>
    </row>
    <row r="32" spans="1:9" x14ac:dyDescent="0.35">
      <c r="B32" s="5"/>
      <c r="C32" t="s">
        <v>20</v>
      </c>
      <c r="G32" s="6"/>
      <c r="H32" s="61">
        <v>0</v>
      </c>
      <c r="I32" s="8"/>
    </row>
    <row r="33" spans="1:10" x14ac:dyDescent="0.35">
      <c r="B33" s="5"/>
      <c r="G33" s="6"/>
      <c r="H33" s="7"/>
      <c r="I33" s="8"/>
    </row>
    <row r="34" spans="1:10" x14ac:dyDescent="0.35">
      <c r="B34" s="5" t="s">
        <v>21</v>
      </c>
      <c r="G34" s="6">
        <f>SUM(H35:H43)</f>
        <v>727</v>
      </c>
      <c r="H34" s="7"/>
      <c r="I34" s="8"/>
    </row>
    <row r="35" spans="1:10" x14ac:dyDescent="0.35">
      <c r="B35" s="5"/>
      <c r="C35" t="s">
        <v>22</v>
      </c>
      <c r="G35" s="6"/>
      <c r="H35" s="9">
        <v>292</v>
      </c>
      <c r="I35" s="8"/>
      <c r="J35" t="s">
        <v>73</v>
      </c>
    </row>
    <row r="36" spans="1:10" x14ac:dyDescent="0.35">
      <c r="B36" s="5"/>
      <c r="C36" t="s">
        <v>23</v>
      </c>
      <c r="G36" s="6"/>
      <c r="H36" s="7">
        <v>100</v>
      </c>
      <c r="I36" s="8"/>
    </row>
    <row r="37" spans="1:10" x14ac:dyDescent="0.35">
      <c r="B37" s="5"/>
      <c r="C37" t="s">
        <v>24</v>
      </c>
      <c r="G37" s="6"/>
      <c r="H37" s="7">
        <v>50</v>
      </c>
      <c r="I37" s="8"/>
    </row>
    <row r="38" spans="1:10" x14ac:dyDescent="0.35">
      <c r="B38" s="5"/>
      <c r="C38" t="s">
        <v>25</v>
      </c>
      <c r="G38" s="6"/>
      <c r="H38" s="9">
        <v>55</v>
      </c>
      <c r="I38" s="8" t="s">
        <v>26</v>
      </c>
    </row>
    <row r="39" spans="1:10" x14ac:dyDescent="0.35">
      <c r="B39" s="5"/>
      <c r="C39" t="s">
        <v>27</v>
      </c>
      <c r="G39" s="6"/>
      <c r="H39" s="7">
        <v>50</v>
      </c>
      <c r="I39" s="8"/>
    </row>
    <row r="40" spans="1:10" x14ac:dyDescent="0.35">
      <c r="A40" s="19"/>
      <c r="B40" s="19"/>
      <c r="C40" s="19" t="s">
        <v>28</v>
      </c>
      <c r="D40" s="19"/>
      <c r="E40" s="19"/>
      <c r="F40" s="19"/>
      <c r="G40" s="20"/>
      <c r="H40" s="9">
        <v>0</v>
      </c>
      <c r="I40" s="21"/>
    </row>
    <row r="41" spans="1:10" x14ac:dyDescent="0.35">
      <c r="B41" s="5"/>
      <c r="C41" t="s">
        <v>29</v>
      </c>
      <c r="G41" s="6"/>
      <c r="H41" s="7">
        <v>30</v>
      </c>
      <c r="I41" s="8"/>
    </row>
    <row r="42" spans="1:10" x14ac:dyDescent="0.35">
      <c r="B42" s="5"/>
      <c r="C42" t="s">
        <v>30</v>
      </c>
      <c r="G42" s="6"/>
      <c r="H42" s="9">
        <v>150</v>
      </c>
      <c r="I42" s="8"/>
    </row>
    <row r="43" spans="1:10" x14ac:dyDescent="0.35">
      <c r="B43" s="5"/>
      <c r="C43" t="s">
        <v>31</v>
      </c>
      <c r="G43" s="6"/>
      <c r="H43" s="9">
        <v>0</v>
      </c>
      <c r="I43" s="8"/>
    </row>
    <row r="44" spans="1:10" x14ac:dyDescent="0.35">
      <c r="B44" s="5"/>
      <c r="G44" s="6"/>
      <c r="H44" s="7"/>
      <c r="I44" s="8"/>
    </row>
    <row r="45" spans="1:10" x14ac:dyDescent="0.35">
      <c r="B45" s="5" t="s">
        <v>32</v>
      </c>
      <c r="G45" s="6">
        <f>SUM(H46:H65)</f>
        <v>5748.78</v>
      </c>
      <c r="H45" s="22"/>
      <c r="I45" s="8"/>
    </row>
    <row r="46" spans="1:10" x14ac:dyDescent="0.35">
      <c r="B46" s="5"/>
      <c r="C46" t="s">
        <v>33</v>
      </c>
      <c r="G46" s="6"/>
      <c r="H46" s="7">
        <v>50</v>
      </c>
      <c r="I46" s="8"/>
    </row>
    <row r="47" spans="1:10" x14ac:dyDescent="0.35">
      <c r="B47" s="5"/>
      <c r="C47" t="s">
        <v>34</v>
      </c>
      <c r="G47" s="6"/>
      <c r="H47" s="62">
        <f>SUM(I48:I54)</f>
        <v>808.34</v>
      </c>
      <c r="I47" s="8"/>
    </row>
    <row r="48" spans="1:10" x14ac:dyDescent="0.35">
      <c r="B48" s="5"/>
      <c r="D48" t="s">
        <v>35</v>
      </c>
      <c r="G48" s="6"/>
      <c r="H48" s="9"/>
      <c r="I48" s="21">
        <v>0</v>
      </c>
      <c r="J48" t="s">
        <v>75</v>
      </c>
    </row>
    <row r="49" spans="2:10" x14ac:dyDescent="0.35">
      <c r="B49" s="5"/>
      <c r="D49" t="s">
        <v>36</v>
      </c>
      <c r="G49" s="6"/>
      <c r="H49" s="7"/>
      <c r="I49" s="21">
        <v>0</v>
      </c>
    </row>
    <row r="50" spans="2:10" x14ac:dyDescent="0.35">
      <c r="B50" s="5"/>
      <c r="D50" t="s">
        <v>37</v>
      </c>
      <c r="G50" s="6"/>
      <c r="H50" s="9"/>
      <c r="I50" s="21">
        <v>0</v>
      </c>
      <c r="J50" t="s">
        <v>76</v>
      </c>
    </row>
    <row r="51" spans="2:10" x14ac:dyDescent="0.35">
      <c r="B51" s="5"/>
      <c r="D51" t="s">
        <v>38</v>
      </c>
      <c r="G51" s="6"/>
      <c r="H51" s="7"/>
      <c r="I51" s="23">
        <v>0</v>
      </c>
    </row>
    <row r="52" spans="2:10" x14ac:dyDescent="0.35">
      <c r="B52" s="5"/>
      <c r="D52" t="s">
        <v>39</v>
      </c>
      <c r="G52" s="6"/>
      <c r="H52" s="7"/>
      <c r="I52" s="21">
        <v>158.34</v>
      </c>
    </row>
    <row r="53" spans="2:10" x14ac:dyDescent="0.35">
      <c r="B53" s="5"/>
      <c r="D53" t="s">
        <v>40</v>
      </c>
      <c r="G53" s="6"/>
      <c r="H53" s="7"/>
      <c r="I53" s="64">
        <v>300</v>
      </c>
    </row>
    <row r="54" spans="2:10" x14ac:dyDescent="0.35">
      <c r="B54" s="5"/>
      <c r="D54" s="59" t="s">
        <v>77</v>
      </c>
      <c r="E54" s="59"/>
      <c r="F54" s="59"/>
      <c r="G54" s="63"/>
      <c r="H54" s="61"/>
      <c r="I54" s="35">
        <v>350</v>
      </c>
    </row>
    <row r="55" spans="2:10" x14ac:dyDescent="0.35">
      <c r="B55" s="5"/>
      <c r="G55" s="6"/>
      <c r="H55" s="7"/>
      <c r="I55" s="23"/>
    </row>
    <row r="56" spans="2:10" x14ac:dyDescent="0.35">
      <c r="B56" s="5"/>
      <c r="C56" t="s">
        <v>41</v>
      </c>
      <c r="G56" s="6"/>
      <c r="H56" s="62">
        <v>0</v>
      </c>
      <c r="I56" s="23"/>
    </row>
    <row r="57" spans="2:10" x14ac:dyDescent="0.35">
      <c r="B57" s="5"/>
      <c r="G57" s="6"/>
      <c r="H57" s="7"/>
      <c r="I57" s="23"/>
    </row>
    <row r="58" spans="2:10" x14ac:dyDescent="0.35">
      <c r="B58" s="5"/>
      <c r="C58" t="s">
        <v>42</v>
      </c>
      <c r="G58" s="6"/>
      <c r="H58" s="7">
        <f>SUM(I59:I63)</f>
        <v>1722.32</v>
      </c>
      <c r="I58" s="23"/>
    </row>
    <row r="59" spans="2:10" x14ac:dyDescent="0.35">
      <c r="B59" s="5"/>
      <c r="D59" t="s">
        <v>43</v>
      </c>
      <c r="G59" s="6"/>
      <c r="H59" s="7"/>
      <c r="I59" s="23">
        <v>750</v>
      </c>
    </row>
    <row r="60" spans="2:10" x14ac:dyDescent="0.35">
      <c r="B60" s="5"/>
      <c r="D60" t="s">
        <v>44</v>
      </c>
      <c r="G60" s="6"/>
      <c r="H60" s="7"/>
      <c r="I60" s="21">
        <f>+SUM(273.88+235.51)</f>
        <v>509.39</v>
      </c>
    </row>
    <row r="61" spans="2:10" x14ac:dyDescent="0.35">
      <c r="B61" s="5"/>
      <c r="D61" t="s">
        <v>45</v>
      </c>
      <c r="G61" s="6"/>
      <c r="H61" s="22"/>
      <c r="I61" s="21">
        <v>112.93</v>
      </c>
    </row>
    <row r="62" spans="2:10" x14ac:dyDescent="0.35">
      <c r="B62" s="5"/>
      <c r="D62" t="s">
        <v>46</v>
      </c>
      <c r="G62" s="6"/>
      <c r="H62" s="22"/>
      <c r="I62" s="23">
        <v>350</v>
      </c>
    </row>
    <row r="63" spans="2:10" x14ac:dyDescent="0.35">
      <c r="B63" s="5"/>
      <c r="D63" t="s">
        <v>47</v>
      </c>
      <c r="G63" s="6"/>
      <c r="H63" s="22"/>
      <c r="I63" s="21">
        <v>0</v>
      </c>
    </row>
    <row r="64" spans="2:10" x14ac:dyDescent="0.35">
      <c r="B64" s="5"/>
      <c r="G64" s="6"/>
      <c r="H64" s="22"/>
      <c r="I64" s="23"/>
    </row>
    <row r="65" spans="2:9" x14ac:dyDescent="0.35">
      <c r="B65" s="5"/>
      <c r="C65" t="s">
        <v>48</v>
      </c>
      <c r="G65" s="6"/>
      <c r="H65" s="7">
        <f>SUM(I66:I75)</f>
        <v>3168.12</v>
      </c>
      <c r="I65" s="23"/>
    </row>
    <row r="66" spans="2:9" x14ac:dyDescent="0.35">
      <c r="B66" s="5"/>
      <c r="D66" t="s">
        <v>49</v>
      </c>
      <c r="G66" s="6"/>
      <c r="H66" s="24">
        <v>1130</v>
      </c>
      <c r="I66" s="21">
        <v>1130.02</v>
      </c>
    </row>
    <row r="67" spans="2:9" x14ac:dyDescent="0.35">
      <c r="B67" s="5"/>
      <c r="D67" t="s">
        <v>50</v>
      </c>
      <c r="G67" s="6"/>
      <c r="H67" s="24"/>
      <c r="I67" s="21">
        <v>152.55000000000001</v>
      </c>
    </row>
    <row r="68" spans="2:9" x14ac:dyDescent="0.35">
      <c r="B68" s="5"/>
      <c r="D68" t="s">
        <v>51</v>
      </c>
      <c r="G68" s="6"/>
      <c r="H68" s="22"/>
      <c r="I68" s="21">
        <v>164.85</v>
      </c>
    </row>
    <row r="69" spans="2:9" x14ac:dyDescent="0.35">
      <c r="B69" s="5"/>
      <c r="D69" t="s">
        <v>52</v>
      </c>
      <c r="G69" s="6"/>
      <c r="H69" s="22"/>
      <c r="I69" s="23">
        <v>225</v>
      </c>
    </row>
    <row r="70" spans="2:9" x14ac:dyDescent="0.35">
      <c r="B70" s="5"/>
      <c r="D70" t="s">
        <v>53</v>
      </c>
      <c r="G70" s="6"/>
      <c r="H70" s="22"/>
      <c r="I70" s="23">
        <v>50</v>
      </c>
    </row>
    <row r="71" spans="2:9" x14ac:dyDescent="0.35">
      <c r="B71" s="5"/>
      <c r="D71" t="s">
        <v>54</v>
      </c>
      <c r="G71" s="6"/>
      <c r="H71" s="22"/>
      <c r="I71" s="23">
        <v>50</v>
      </c>
    </row>
    <row r="72" spans="2:9" x14ac:dyDescent="0.35">
      <c r="B72" s="5"/>
      <c r="D72" t="s">
        <v>55</v>
      </c>
      <c r="G72" s="6"/>
      <c r="H72" s="22"/>
      <c r="I72" s="21">
        <v>25</v>
      </c>
    </row>
    <row r="73" spans="2:9" x14ac:dyDescent="0.35">
      <c r="B73" s="5"/>
      <c r="D73" t="s">
        <v>56</v>
      </c>
      <c r="G73" s="6"/>
      <c r="H73" s="22"/>
      <c r="I73" s="23">
        <v>800</v>
      </c>
    </row>
    <row r="74" spans="2:9" x14ac:dyDescent="0.35">
      <c r="B74" s="5"/>
      <c r="D74" t="s">
        <v>57</v>
      </c>
      <c r="G74" s="6"/>
      <c r="H74" s="22"/>
      <c r="I74" s="21">
        <v>449.7</v>
      </c>
    </row>
    <row r="75" spans="2:9" x14ac:dyDescent="0.35">
      <c r="B75" s="5"/>
      <c r="D75" t="s">
        <v>58</v>
      </c>
      <c r="G75" s="6"/>
      <c r="H75" s="22"/>
      <c r="I75" s="21">
        <v>121</v>
      </c>
    </row>
    <row r="76" spans="2:9" x14ac:dyDescent="0.35">
      <c r="B76" s="5"/>
      <c r="G76" s="6"/>
      <c r="H76" s="7"/>
      <c r="I76" s="23"/>
    </row>
    <row r="77" spans="2:9" x14ac:dyDescent="0.35">
      <c r="B77" s="5" t="s">
        <v>59</v>
      </c>
      <c r="G77" s="6">
        <f>SUM(H78:H79)</f>
        <v>1000</v>
      </c>
      <c r="H77" s="7"/>
      <c r="I77" s="23"/>
    </row>
    <row r="78" spans="2:9" x14ac:dyDescent="0.35">
      <c r="B78" s="5"/>
      <c r="C78" t="s">
        <v>60</v>
      </c>
      <c r="G78" s="6"/>
      <c r="H78" s="61">
        <v>500</v>
      </c>
      <c r="I78" s="23"/>
    </row>
    <row r="79" spans="2:9" x14ac:dyDescent="0.35">
      <c r="B79" s="5"/>
      <c r="C79" t="s">
        <v>61</v>
      </c>
      <c r="G79" s="6"/>
      <c r="H79" s="7">
        <v>500</v>
      </c>
      <c r="I79" s="23"/>
    </row>
    <row r="80" spans="2:9" x14ac:dyDescent="0.35">
      <c r="B80" s="5"/>
      <c r="G80" s="6"/>
      <c r="H80" s="7"/>
      <c r="I80" s="23"/>
    </row>
    <row r="81" spans="1:9" x14ac:dyDescent="0.35">
      <c r="B81" s="5" t="s">
        <v>62</v>
      </c>
      <c r="G81" s="6">
        <v>0</v>
      </c>
      <c r="H81" s="7"/>
      <c r="I81" s="23"/>
    </row>
    <row r="82" spans="1:9" x14ac:dyDescent="0.35">
      <c r="B82" s="5"/>
      <c r="G82" s="6"/>
      <c r="H82" s="7"/>
      <c r="I82" s="23"/>
    </row>
    <row r="83" spans="1:9" x14ac:dyDescent="0.35">
      <c r="B83" s="5" t="s">
        <v>63</v>
      </c>
      <c r="G83" s="6">
        <f>SUM(H84:H85)</f>
        <v>0</v>
      </c>
      <c r="H83" s="7"/>
      <c r="I83" s="23"/>
    </row>
    <row r="84" spans="1:9" x14ac:dyDescent="0.35">
      <c r="B84" s="5"/>
      <c r="C84" t="s">
        <v>64</v>
      </c>
      <c r="G84" s="6"/>
      <c r="H84" s="7">
        <v>0</v>
      </c>
      <c r="I84" s="23"/>
    </row>
    <row r="85" spans="1:9" x14ac:dyDescent="0.35">
      <c r="B85" s="5"/>
      <c r="C85" t="s">
        <v>65</v>
      </c>
      <c r="G85" s="6"/>
      <c r="H85" s="7"/>
      <c r="I85" s="8"/>
    </row>
    <row r="86" spans="1:9" ht="15" thickBot="1" x14ac:dyDescent="0.4">
      <c r="B86" s="11"/>
      <c r="C86" s="12"/>
      <c r="D86" s="12"/>
      <c r="E86" s="12"/>
      <c r="F86" s="12"/>
      <c r="G86" s="13"/>
      <c r="H86" s="25"/>
      <c r="I86" s="15"/>
    </row>
    <row r="87" spans="1:9" ht="16" thickTop="1" x14ac:dyDescent="0.35">
      <c r="A87" s="55" t="s">
        <v>66</v>
      </c>
      <c r="B87" s="55"/>
      <c r="C87" s="55"/>
      <c r="D87" s="55"/>
      <c r="E87" s="55"/>
      <c r="F87" s="55"/>
      <c r="G87" s="56">
        <f>SUM(G21:G83)</f>
        <v>24772.53</v>
      </c>
      <c r="H87" s="57"/>
      <c r="I87" s="58"/>
    </row>
    <row r="88" spans="1:9" ht="15.5" x14ac:dyDescent="0.35">
      <c r="A88" s="26"/>
      <c r="B88" s="26"/>
      <c r="C88" s="26"/>
      <c r="D88" s="26"/>
      <c r="E88" s="26"/>
      <c r="F88" s="26"/>
      <c r="G88" s="38"/>
      <c r="H88" s="39"/>
      <c r="I88" s="40"/>
    </row>
    <row r="89" spans="1:9" ht="18.5" x14ac:dyDescent="0.45">
      <c r="A89" s="41" t="s">
        <v>67</v>
      </c>
      <c r="B89" s="41"/>
      <c r="C89" s="41"/>
      <c r="D89" s="41"/>
      <c r="E89" s="41"/>
      <c r="F89" s="42"/>
      <c r="G89" s="43">
        <f>G19-G87</f>
        <v>-2756.4799999999996</v>
      </c>
      <c r="H89" s="44"/>
      <c r="I89" s="45"/>
    </row>
    <row r="90" spans="1:9" ht="19" thickBot="1" x14ac:dyDescent="0.5">
      <c r="A90" s="41" t="s">
        <v>1</v>
      </c>
      <c r="B90" s="41"/>
      <c r="C90" s="41"/>
      <c r="D90" s="41"/>
      <c r="E90" s="41"/>
      <c r="F90" s="42"/>
      <c r="G90" s="46">
        <f>G4+G89</f>
        <v>1184.7400000000002</v>
      </c>
      <c r="H90" s="47"/>
      <c r="I90" s="48"/>
    </row>
  </sheetData>
  <mergeCells count="11">
    <mergeCell ref="G2:I2"/>
    <mergeCell ref="G4:I4"/>
    <mergeCell ref="A19:F19"/>
    <mergeCell ref="G19:I19"/>
    <mergeCell ref="A87:F87"/>
    <mergeCell ref="G87:I87"/>
    <mergeCell ref="G88:I88"/>
    <mergeCell ref="A89:F89"/>
    <mergeCell ref="G89:I89"/>
    <mergeCell ref="A90:F90"/>
    <mergeCell ref="G90:I9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2F9B-89C2-4D68-8D02-8EBBFBED1D1B}">
  <dimension ref="A2:D41"/>
  <sheetViews>
    <sheetView topLeftCell="A24" workbookViewId="0">
      <selection activeCell="B41" sqref="B41:D41"/>
    </sheetView>
  </sheetViews>
  <sheetFormatPr defaultRowHeight="14.5" x14ac:dyDescent="0.35"/>
  <cols>
    <col min="1" max="1" width="10.453125" bestFit="1" customWidth="1"/>
    <col min="2" max="2" width="11.54296875" bestFit="1" customWidth="1"/>
    <col min="3" max="3" width="12.26953125" bestFit="1" customWidth="1"/>
    <col min="4" max="4" width="9.81640625" bestFit="1" customWidth="1"/>
  </cols>
  <sheetData>
    <row r="2" spans="1:4" x14ac:dyDescent="0.35">
      <c r="A2" t="s">
        <v>69</v>
      </c>
      <c r="B2" t="s">
        <v>70</v>
      </c>
      <c r="C2" t="s">
        <v>71</v>
      </c>
      <c r="D2" t="s">
        <v>72</v>
      </c>
    </row>
    <row r="3" spans="1:4" x14ac:dyDescent="0.35">
      <c r="A3" s="27">
        <v>44757</v>
      </c>
      <c r="B3" s="28"/>
      <c r="C3" s="28">
        <v>6</v>
      </c>
      <c r="D3" s="28"/>
    </row>
    <row r="4" spans="1:4" x14ac:dyDescent="0.35">
      <c r="A4" s="27">
        <v>44764</v>
      </c>
      <c r="B4" s="28"/>
      <c r="C4" s="28">
        <v>102</v>
      </c>
      <c r="D4" s="28"/>
    </row>
    <row r="5" spans="1:4" x14ac:dyDescent="0.35">
      <c r="A5" s="27">
        <v>44770</v>
      </c>
      <c r="B5" s="28">
        <v>336.37</v>
      </c>
      <c r="C5" s="28"/>
      <c r="D5" s="28"/>
    </row>
    <row r="6" spans="1:4" x14ac:dyDescent="0.35">
      <c r="A6" s="27">
        <v>44771</v>
      </c>
      <c r="B6" s="28">
        <v>1015.13</v>
      </c>
      <c r="C6" s="28">
        <v>604</v>
      </c>
      <c r="D6" s="28"/>
    </row>
    <row r="7" spans="1:4" x14ac:dyDescent="0.35">
      <c r="A7" s="27">
        <v>44778</v>
      </c>
      <c r="B7" s="28"/>
      <c r="C7" s="28">
        <v>316</v>
      </c>
      <c r="D7" s="28"/>
    </row>
    <row r="8" spans="1:4" x14ac:dyDescent="0.35">
      <c r="A8" s="27">
        <v>44784</v>
      </c>
      <c r="B8" s="28">
        <f>SUM(323.66+396)</f>
        <v>719.66000000000008</v>
      </c>
      <c r="C8" s="28">
        <v>8</v>
      </c>
      <c r="D8" s="28">
        <v>57.26</v>
      </c>
    </row>
    <row r="9" spans="1:4" x14ac:dyDescent="0.35">
      <c r="A9" s="27">
        <v>44785</v>
      </c>
      <c r="B9" s="28"/>
      <c r="C9" s="28">
        <v>18</v>
      </c>
      <c r="D9" s="28"/>
    </row>
    <row r="10" spans="1:4" x14ac:dyDescent="0.35">
      <c r="A10" s="27">
        <v>44792</v>
      </c>
      <c r="B10" s="28"/>
      <c r="C10" s="28">
        <v>277</v>
      </c>
      <c r="D10" s="28"/>
    </row>
    <row r="11" spans="1:4" x14ac:dyDescent="0.35">
      <c r="A11" s="27">
        <v>44799</v>
      </c>
      <c r="B11" s="28"/>
      <c r="C11" s="28">
        <v>252</v>
      </c>
      <c r="D11" s="28"/>
    </row>
    <row r="12" spans="1:4" x14ac:dyDescent="0.35">
      <c r="A12" s="27">
        <v>44805</v>
      </c>
      <c r="B12" s="28"/>
      <c r="C12" s="28"/>
      <c r="D12" s="28">
        <v>7.44</v>
      </c>
    </row>
    <row r="13" spans="1:4" x14ac:dyDescent="0.35">
      <c r="A13" s="27">
        <v>44806</v>
      </c>
      <c r="B13" s="28">
        <v>435</v>
      </c>
      <c r="C13" s="28">
        <v>92</v>
      </c>
      <c r="D13" s="28"/>
    </row>
    <row r="14" spans="1:4" x14ac:dyDescent="0.35">
      <c r="A14" s="27">
        <v>44810</v>
      </c>
      <c r="B14" s="28">
        <v>30.09</v>
      </c>
      <c r="C14" s="28"/>
      <c r="D14" s="28"/>
    </row>
    <row r="15" spans="1:4" x14ac:dyDescent="0.35">
      <c r="A15" s="27">
        <v>44813</v>
      </c>
      <c r="B15" s="28"/>
      <c r="C15" s="28">
        <v>80</v>
      </c>
      <c r="D15" s="28"/>
    </row>
    <row r="16" spans="1:4" x14ac:dyDescent="0.35">
      <c r="A16" s="27">
        <v>44820</v>
      </c>
      <c r="B16" s="28">
        <v>380</v>
      </c>
      <c r="C16" s="28">
        <v>102</v>
      </c>
      <c r="D16" s="28"/>
    </row>
    <row r="17" spans="1:4" x14ac:dyDescent="0.35">
      <c r="A17" s="27">
        <v>44827</v>
      </c>
      <c r="B17" s="28"/>
      <c r="C17" s="28">
        <v>6</v>
      </c>
      <c r="D17" s="28"/>
    </row>
    <row r="18" spans="1:4" x14ac:dyDescent="0.35">
      <c r="A18" s="27">
        <v>44834</v>
      </c>
      <c r="B18" s="28"/>
      <c r="C18" s="28">
        <v>12</v>
      </c>
      <c r="D18" s="28"/>
    </row>
    <row r="19" spans="1:4" x14ac:dyDescent="0.35">
      <c r="A19" s="27">
        <v>44847</v>
      </c>
      <c r="B19" s="28">
        <v>165.93</v>
      </c>
      <c r="C19" s="28"/>
      <c r="D19" s="28"/>
    </row>
    <row r="20" spans="1:4" x14ac:dyDescent="0.35">
      <c r="A20" s="27">
        <v>44851</v>
      </c>
      <c r="B20" s="28">
        <f>SUM(150+174)</f>
        <v>324</v>
      </c>
      <c r="C20" s="28"/>
      <c r="D20" s="28">
        <v>4.08</v>
      </c>
    </row>
    <row r="21" spans="1:4" x14ac:dyDescent="0.35">
      <c r="A21" s="27">
        <v>44854</v>
      </c>
      <c r="B21" s="28"/>
      <c r="C21" s="28"/>
      <c r="D21" s="28">
        <v>49.88</v>
      </c>
    </row>
    <row r="22" spans="1:4" x14ac:dyDescent="0.35">
      <c r="A22" s="27">
        <v>44855</v>
      </c>
      <c r="B22" s="28">
        <v>189.02</v>
      </c>
      <c r="C22" s="28"/>
      <c r="D22" s="28"/>
    </row>
    <row r="23" spans="1:4" x14ac:dyDescent="0.35">
      <c r="A23" s="27">
        <v>44862</v>
      </c>
      <c r="B23" s="28">
        <v>311.99</v>
      </c>
      <c r="C23" s="28"/>
      <c r="D23" s="28"/>
    </row>
    <row r="24" spans="1:4" x14ac:dyDescent="0.35">
      <c r="A24" s="27">
        <v>44865</v>
      </c>
      <c r="B24" s="28">
        <v>133.9</v>
      </c>
      <c r="C24" s="28"/>
      <c r="D24" s="28"/>
    </row>
    <row r="25" spans="1:4" x14ac:dyDescent="0.35">
      <c r="A25" s="27">
        <v>44869</v>
      </c>
      <c r="B25" s="28">
        <v>55.21</v>
      </c>
      <c r="C25" s="28"/>
      <c r="D25" s="28"/>
    </row>
    <row r="26" spans="1:4" x14ac:dyDescent="0.35">
      <c r="A26" s="27">
        <v>44879</v>
      </c>
      <c r="B26" s="28"/>
      <c r="C26" s="28">
        <v>18</v>
      </c>
      <c r="D26" s="28"/>
    </row>
    <row r="27" spans="1:4" x14ac:dyDescent="0.35">
      <c r="A27" s="27">
        <v>44883</v>
      </c>
      <c r="B27" s="28">
        <v>251.33</v>
      </c>
      <c r="C27" s="28"/>
      <c r="D27" s="28"/>
    </row>
    <row r="28" spans="1:4" x14ac:dyDescent="0.35">
      <c r="A28" s="27">
        <v>44883</v>
      </c>
      <c r="B28" s="28">
        <f>SUM(139.71+612.93+445)</f>
        <v>1197.6399999999999</v>
      </c>
      <c r="C28" s="28"/>
      <c r="D28" s="28">
        <v>401.04</v>
      </c>
    </row>
    <row r="29" spans="1:4" x14ac:dyDescent="0.35">
      <c r="A29" s="27">
        <v>44886</v>
      </c>
      <c r="B29" s="28">
        <v>23.97</v>
      </c>
      <c r="C29" s="28"/>
      <c r="D29" s="28"/>
    </row>
    <row r="30" spans="1:4" x14ac:dyDescent="0.35">
      <c r="A30" s="27">
        <v>44903</v>
      </c>
      <c r="B30" s="28">
        <v>113.76</v>
      </c>
      <c r="C30" s="28"/>
      <c r="D30" s="28"/>
    </row>
    <row r="31" spans="1:4" x14ac:dyDescent="0.35">
      <c r="A31" s="27">
        <v>44904</v>
      </c>
      <c r="B31" s="28">
        <v>40.700000000000003</v>
      </c>
      <c r="C31" s="28"/>
      <c r="D31" s="28"/>
    </row>
    <row r="32" spans="1:4" x14ac:dyDescent="0.35">
      <c r="A32" s="27">
        <v>44909</v>
      </c>
      <c r="B32" s="28">
        <v>144.71</v>
      </c>
      <c r="C32" s="28"/>
      <c r="D32" s="28"/>
    </row>
    <row r="33" spans="1:4" x14ac:dyDescent="0.35">
      <c r="A33" s="27">
        <v>44910</v>
      </c>
      <c r="B33" s="28">
        <v>145.38</v>
      </c>
      <c r="C33" s="28"/>
      <c r="D33" s="28"/>
    </row>
    <row r="34" spans="1:4" x14ac:dyDescent="0.35">
      <c r="A34" s="27">
        <v>44922</v>
      </c>
      <c r="B34" s="28">
        <v>522</v>
      </c>
      <c r="C34" s="28"/>
      <c r="D34" s="28"/>
    </row>
    <row r="35" spans="1:4" x14ac:dyDescent="0.35">
      <c r="A35" s="27">
        <v>44966</v>
      </c>
      <c r="B35" s="28"/>
      <c r="C35" s="28"/>
      <c r="D35" s="28">
        <f>SUM(6+8.44)</f>
        <v>14.44</v>
      </c>
    </row>
    <row r="36" spans="1:4" x14ac:dyDescent="0.35">
      <c r="A36" s="27">
        <v>44987</v>
      </c>
      <c r="B36" s="28"/>
      <c r="C36" s="28">
        <v>67.5</v>
      </c>
      <c r="D36" s="28"/>
    </row>
    <row r="37" spans="1:4" x14ac:dyDescent="0.35">
      <c r="A37" s="27">
        <v>44988</v>
      </c>
      <c r="B37" s="28"/>
      <c r="C37" s="28"/>
      <c r="D37" s="28"/>
    </row>
    <row r="38" spans="1:4" x14ac:dyDescent="0.35">
      <c r="A38" s="27">
        <v>44993</v>
      </c>
      <c r="B38" s="28">
        <v>162</v>
      </c>
      <c r="C38" s="28">
        <f>SUM(49.76+56)</f>
        <v>105.75999999999999</v>
      </c>
      <c r="D38" s="28"/>
    </row>
    <row r="39" spans="1:4" x14ac:dyDescent="0.35">
      <c r="A39" s="34"/>
    </row>
    <row r="40" spans="1:4" x14ac:dyDescent="0.35">
      <c r="A40" s="33"/>
    </row>
    <row r="41" spans="1:4" ht="15.5" x14ac:dyDescent="0.35">
      <c r="A41" s="29" t="s">
        <v>68</v>
      </c>
      <c r="B41" s="30">
        <f>SUM(B3:B38)</f>
        <v>6697.7899999999991</v>
      </c>
      <c r="C41" s="30">
        <f t="shared" ref="C41:D41" si="0">SUM(C3:C38)</f>
        <v>2066.2600000000002</v>
      </c>
      <c r="D41" s="30">
        <f t="shared" si="0"/>
        <v>534.1400000000001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2022-2023 Budget</vt:lpstr>
      <vt:lpstr>2022 Income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Boann Oliver</dc:creator>
  <cp:lastModifiedBy>Boann Oliver</cp:lastModifiedBy>
  <dcterms:created xsi:type="dcterms:W3CDTF">2022-11-02T11:00:35Z</dcterms:created>
  <dcterms:modified xsi:type="dcterms:W3CDTF">2023-03-16T11:04:42Z</dcterms:modified>
</cp:coreProperties>
</file>