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iver\Desktop\"/>
    </mc:Choice>
  </mc:AlternateContent>
  <xr:revisionPtr revIDLastSave="0" documentId="13_ncr:1_{49947B1B-A910-49DD-BB8E-6FDB96035932}" xr6:coauthVersionLast="47" xr6:coauthVersionMax="47" xr10:uidLastSave="{00000000-0000-0000-0000-000000000000}"/>
  <bookViews>
    <workbookView xWindow="2240" yWindow="30" windowWidth="14400" windowHeight="9570" xr2:uid="{A3CB15DF-16DF-4C55-88C8-E6BECC5FA86C}"/>
  </bookViews>
  <sheets>
    <sheet name="2022 Budget" sheetId="8" r:id="rId1"/>
    <sheet name="2022 Current Actual" sheetId="9" r:id="rId2"/>
    <sheet name="2021 Budget" sheetId="2" r:id="rId3"/>
    <sheet name="2021 Current Actual" sheetId="5" r:id="rId4"/>
    <sheet name="Book Fair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9" l="1"/>
  <c r="G74" i="9"/>
  <c r="H62" i="9"/>
  <c r="H55" i="9"/>
  <c r="G43" i="9" s="1"/>
  <c r="H45" i="9"/>
  <c r="G32" i="9"/>
  <c r="G28" i="9"/>
  <c r="G19" i="9"/>
  <c r="G7" i="9"/>
  <c r="G17" i="9" s="1"/>
  <c r="H45" i="8"/>
  <c r="G80" i="8"/>
  <c r="G74" i="8"/>
  <c r="H62" i="8"/>
  <c r="H55" i="8"/>
  <c r="G32" i="8"/>
  <c r="G28" i="8"/>
  <c r="G19" i="8"/>
  <c r="G7" i="8"/>
  <c r="G17" i="8" s="1"/>
  <c r="J19" i="5"/>
  <c r="K64" i="5"/>
  <c r="K65" i="5"/>
  <c r="K66" i="5"/>
  <c r="K67" i="5"/>
  <c r="K68" i="5"/>
  <c r="K20" i="5"/>
  <c r="K49" i="5"/>
  <c r="K33" i="5"/>
  <c r="G84" i="9" l="1"/>
  <c r="G86" i="9" s="1"/>
  <c r="G87" i="9" s="1"/>
  <c r="G43" i="8"/>
  <c r="G84" i="8" s="1"/>
  <c r="G86" i="8" s="1"/>
  <c r="G87" i="8" s="1"/>
  <c r="D21" i="6"/>
  <c r="B21" i="6"/>
  <c r="B19" i="6"/>
  <c r="K71" i="5" l="1"/>
  <c r="K70" i="5"/>
  <c r="K69" i="5"/>
  <c r="K63" i="5"/>
  <c r="K56" i="5"/>
  <c r="K50" i="5"/>
  <c r="K48" i="5"/>
  <c r="K47" i="5"/>
  <c r="K46" i="5"/>
  <c r="K41" i="5"/>
  <c r="K40" i="5"/>
  <c r="K39" i="5"/>
  <c r="K38" i="5"/>
  <c r="K37" i="5"/>
  <c r="K36" i="5"/>
  <c r="K34" i="5"/>
  <c r="K30" i="5"/>
  <c r="K29" i="5"/>
  <c r="K26" i="5"/>
  <c r="K22" i="5"/>
  <c r="K21" i="5"/>
  <c r="K16" i="5"/>
  <c r="K15" i="5"/>
  <c r="K13" i="5"/>
  <c r="K12" i="5"/>
  <c r="J7" i="5"/>
  <c r="K8" i="5"/>
  <c r="J83" i="5" l="1"/>
  <c r="J32" i="5"/>
  <c r="K35" i="5"/>
  <c r="K10" i="5"/>
  <c r="K62" i="5"/>
  <c r="K14" i="5"/>
  <c r="Q29" i="5"/>
  <c r="Q30" i="5" s="1"/>
  <c r="Q15" i="5"/>
  <c r="Q16" i="5" s="1"/>
  <c r="K9" i="5"/>
  <c r="K23" i="5"/>
  <c r="Q9" i="5"/>
  <c r="Q10" i="5" s="1"/>
  <c r="K11" i="5"/>
  <c r="G79" i="5"/>
  <c r="G73" i="5"/>
  <c r="H61" i="5"/>
  <c r="H54" i="5"/>
  <c r="H45" i="5"/>
  <c r="K45" i="5" s="1"/>
  <c r="G32" i="5"/>
  <c r="G28" i="5"/>
  <c r="G19" i="5"/>
  <c r="G7" i="5"/>
  <c r="G17" i="5" s="1"/>
  <c r="K32" i="5" l="1"/>
  <c r="K61" i="5"/>
  <c r="K7" i="5"/>
  <c r="L7" i="5"/>
  <c r="J17" i="5"/>
  <c r="K19" i="5"/>
  <c r="G43" i="5"/>
  <c r="G83" i="5" s="1"/>
  <c r="G85" i="5" s="1"/>
  <c r="G86" i="5" s="1"/>
  <c r="G79" i="2"/>
  <c r="G73" i="2"/>
  <c r="H61" i="2"/>
  <c r="H54" i="2"/>
  <c r="H45" i="2"/>
  <c r="G32" i="2"/>
  <c r="G28" i="2"/>
  <c r="G19" i="2"/>
  <c r="G7" i="2"/>
  <c r="G17" i="2" s="1"/>
  <c r="J86" i="5" l="1"/>
  <c r="J85" i="5"/>
  <c r="K85" i="5" s="1"/>
  <c r="K83" i="5"/>
  <c r="K17" i="5"/>
  <c r="G43" i="2"/>
  <c r="G83" i="2" s="1"/>
  <c r="G85" i="2" s="1"/>
  <c r="G86" i="2" s="1"/>
  <c r="K86" i="5" l="1"/>
</calcChain>
</file>

<file path=xl/sharedStrings.xml><?xml version="1.0" encoding="utf-8"?>
<sst xmlns="http://schemas.openxmlformats.org/spreadsheetml/2006/main" count="329" uniqueCount="104">
  <si>
    <t>Income</t>
  </si>
  <si>
    <t>Balance Forward</t>
  </si>
  <si>
    <t>Business Partnerships</t>
  </si>
  <si>
    <t>8th Grade Dance</t>
  </si>
  <si>
    <t>Book Fair</t>
  </si>
  <si>
    <t>Donation to PTSA</t>
  </si>
  <si>
    <t>Fall Campaign</t>
  </si>
  <si>
    <t>Grade Level Parties - 6th/7th</t>
  </si>
  <si>
    <t>Locker Stocker</t>
  </si>
  <si>
    <t>Spirit Wear</t>
  </si>
  <si>
    <t>Expenses</t>
  </si>
  <si>
    <t>Fundraising Project Income</t>
  </si>
  <si>
    <t>Fundraising Project Expenses</t>
  </si>
  <si>
    <t>Administration</t>
  </si>
  <si>
    <t>Postage, Mailing Service</t>
  </si>
  <si>
    <t>Printing-Copying-Supplies</t>
  </si>
  <si>
    <t>Business Expenses</t>
  </si>
  <si>
    <t>Annual ECCC PTSA Dues</t>
  </si>
  <si>
    <t>Bank / CC Fees</t>
  </si>
  <si>
    <t>Business Exp - President's Fund</t>
  </si>
  <si>
    <t>Business Expenses - Other</t>
  </si>
  <si>
    <t>Commincations/Marketing</t>
  </si>
  <si>
    <t>Contingency Fund</t>
  </si>
  <si>
    <t>Incorporation Fee</t>
  </si>
  <si>
    <t>PTA Insurance</t>
  </si>
  <si>
    <t>School Calendars</t>
  </si>
  <si>
    <t>Community</t>
  </si>
  <si>
    <t>Honoring our Heroes</t>
  </si>
  <si>
    <t>Hospitality</t>
  </si>
  <si>
    <t>Community Events - East Cobber</t>
  </si>
  <si>
    <t>Open House</t>
  </si>
  <si>
    <t>PTSA Volunteer Appreciation</t>
  </si>
  <si>
    <t>Rising 6th Grade Event</t>
  </si>
  <si>
    <t>Red Ribbon Week</t>
  </si>
  <si>
    <t>Student Recognition</t>
  </si>
  <si>
    <t>End of the Year Awards</t>
  </si>
  <si>
    <t>PBIS</t>
  </si>
  <si>
    <t>Reflections</t>
  </si>
  <si>
    <t>Semester Honor Roll Celebration</t>
  </si>
  <si>
    <t>Student Recognition - Other</t>
  </si>
  <si>
    <t>Teacher/Staff Recognition</t>
  </si>
  <si>
    <t>Back to School Lunch</t>
  </si>
  <si>
    <t>Bus Driver Appreciation</t>
  </si>
  <si>
    <t>Counselor Recognition</t>
  </si>
  <si>
    <t>Custodian Appreciation</t>
  </si>
  <si>
    <t>Public Safety Officer Appreciation</t>
  </si>
  <si>
    <t>School Nurse Appreciation</t>
  </si>
  <si>
    <t>Social Worker Appreciation</t>
  </si>
  <si>
    <t>Staff Appreciation Lunch/Gifts</t>
  </si>
  <si>
    <t>Staff Holiday Party</t>
  </si>
  <si>
    <t>TOY / PEOTY</t>
  </si>
  <si>
    <t>Grants</t>
  </si>
  <si>
    <t>ECMS Principal</t>
  </si>
  <si>
    <t>Wheelr Scholarship</t>
  </si>
  <si>
    <t>Reconciliation Discrepancies</t>
  </si>
  <si>
    <t>Travel and Meetings</t>
  </si>
  <si>
    <t>Conference, Convention, Meetings</t>
  </si>
  <si>
    <t>Travel and Meetings - Other</t>
  </si>
  <si>
    <t>Total Income</t>
  </si>
  <si>
    <t>Net Income</t>
  </si>
  <si>
    <t>Rewards Programs (Retail Stores)</t>
  </si>
  <si>
    <t>Total Expenses</t>
  </si>
  <si>
    <t>Georgia PTA Memberships</t>
  </si>
  <si>
    <t>New Parent Welcome Event</t>
  </si>
  <si>
    <t>Final 2021-2022 Budget Proposal</t>
  </si>
  <si>
    <t>2021-2022 Budget</t>
  </si>
  <si>
    <t>+ / -</t>
  </si>
  <si>
    <t>YTD</t>
  </si>
  <si>
    <t>Total</t>
  </si>
  <si>
    <t>Budgeted Net PTA Memberships:</t>
  </si>
  <si>
    <t>Actual Net PTA Memberships:</t>
  </si>
  <si>
    <t>Budgeted Net Spirit Wear:</t>
  </si>
  <si>
    <t>Actual Net Spirit Wear:</t>
  </si>
  <si>
    <t>Budgeted Net Book Fair:</t>
  </si>
  <si>
    <t>Actual Net Book Fair:</t>
  </si>
  <si>
    <t>More people using Member Hub vs. Cash/Check</t>
  </si>
  <si>
    <t>Tax-exempt Transactions</t>
  </si>
  <si>
    <t>Tax Rate</t>
  </si>
  <si>
    <t>Sales Tax Amount</t>
  </si>
  <si>
    <t xml:space="preserve">Taxable Transactions </t>
  </si>
  <si>
    <t>Total Amount Collected</t>
  </si>
  <si>
    <t>Statement of Sales</t>
  </si>
  <si>
    <t>Profit and Rewards Earned at Your Fair</t>
  </si>
  <si>
    <t>Scholastic Dollar Value</t>
  </si>
  <si>
    <t>Cash Profit Value</t>
  </si>
  <si>
    <t>Addt'l Sch$ Profit</t>
  </si>
  <si>
    <t>Sch$ Rewards</t>
  </si>
  <si>
    <t>Amount Due to Scholastic</t>
  </si>
  <si>
    <t>Total Fair Sales (excluding sales tax)</t>
  </si>
  <si>
    <t>Subtract Cash profit taken</t>
  </si>
  <si>
    <t>Subtract Credit Cards</t>
  </si>
  <si>
    <t>Add sales Tax</t>
  </si>
  <si>
    <t>Total Payment Amount Due for this Fair</t>
  </si>
  <si>
    <t>Sales minus (Credit Cards + Payment Due)</t>
  </si>
  <si>
    <t>Likely one more check</t>
  </si>
  <si>
    <t>Many more through MemberHub</t>
  </si>
  <si>
    <t>(different accounting)</t>
  </si>
  <si>
    <t>Built up inventory</t>
  </si>
  <si>
    <t>Did not have open house</t>
  </si>
  <si>
    <t>8th Grade Event</t>
  </si>
  <si>
    <t>Final 2022-2023 Budget Proposal</t>
  </si>
  <si>
    <t>Meeting/Ciriculum Nights</t>
  </si>
  <si>
    <t>Wheeler Scholarship</t>
  </si>
  <si>
    <t>SoS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</si>
</sst>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164" fontId="0" fillId="0" borderId="5" xfId="0" applyNumberFormat="1" applyBorder="1"/>
    <xf numFmtId="164" fontId="0" fillId="0" borderId="6" xfId="0" applyNumberFormat="1" applyBorder="1"/>
    <xf numFmtId="164" fontId="2" fillId="0" borderId="4" xfId="0" applyNumberFormat="1" applyFont="1" applyBorder="1"/>
    <xf numFmtId="164" fontId="0" fillId="0" borderId="0" xfId="0" applyNumberForma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0" xfId="0" applyFill="1"/>
    <xf numFmtId="164" fontId="2" fillId="0" borderId="4" xfId="0" applyNumberFormat="1" applyFont="1" applyFill="1" applyBorder="1"/>
    <xf numFmtId="0" fontId="3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4" xfId="1" applyNumberFormat="1" applyFont="1" applyFill="1" applyBorder="1"/>
    <xf numFmtId="164" fontId="2" fillId="0" borderId="11" xfId="0" applyNumberFormat="1" applyFont="1" applyFill="1" applyBorder="1"/>
    <xf numFmtId="164" fontId="0" fillId="0" borderId="12" xfId="0" applyNumberFormat="1" applyFill="1" applyBorder="1"/>
    <xf numFmtId="164" fontId="0" fillId="0" borderId="13" xfId="0" applyNumberFormat="1" applyFill="1" applyBorder="1"/>
    <xf numFmtId="164" fontId="2" fillId="0" borderId="26" xfId="0" applyNumberFormat="1" applyFont="1" applyFill="1" applyBorder="1"/>
    <xf numFmtId="164" fontId="0" fillId="0" borderId="1" xfId="0" applyNumberFormat="1" applyFill="1" applyBorder="1"/>
    <xf numFmtId="164" fontId="0" fillId="0" borderId="27" xfId="0" applyNumberForma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6" fillId="0" borderId="6" xfId="0" applyNumberFormat="1" applyFont="1" applyFill="1" applyBorder="1"/>
    <xf numFmtId="164" fontId="2" fillId="0" borderId="5" xfId="0" applyNumberFormat="1" applyFont="1" applyFill="1" applyBorder="1"/>
    <xf numFmtId="164" fontId="0" fillId="0" borderId="5" xfId="0" applyNumberFormat="1" applyFon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4" fontId="0" fillId="0" borderId="28" xfId="0" applyNumberFormat="1" applyFill="1" applyBorder="1"/>
    <xf numFmtId="164" fontId="6" fillId="0" borderId="7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0" fillId="0" borderId="0" xfId="0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164" fontId="2" fillId="0" borderId="32" xfId="0" applyNumberFormat="1" applyFont="1" applyBorder="1" applyAlignment="1">
      <alignment horizontal="center"/>
    </xf>
    <xf numFmtId="164" fontId="0" fillId="0" borderId="0" xfId="0" applyNumberFormat="1"/>
    <xf numFmtId="164" fontId="8" fillId="0" borderId="32" xfId="0" applyNumberFormat="1" applyFont="1" applyBorder="1" applyAlignment="1">
      <alignment horizontal="center"/>
    </xf>
    <xf numFmtId="9" fontId="8" fillId="0" borderId="0" xfId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3" fillId="0" borderId="0" xfId="0" applyNumberFormat="1" applyFont="1"/>
    <xf numFmtId="0" fontId="2" fillId="0" borderId="30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164" fontId="2" fillId="3" borderId="0" xfId="0" applyNumberFormat="1" applyFont="1" applyFill="1"/>
    <xf numFmtId="164" fontId="2" fillId="2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10" fontId="0" fillId="0" borderId="0" xfId="1" applyNumberFormat="1" applyFont="1" applyAlignment="1">
      <alignment horizontal="center"/>
    </xf>
    <xf numFmtId="44" fontId="0" fillId="0" borderId="36" xfId="2" applyFont="1" applyBorder="1" applyAlignment="1">
      <alignment horizontal="center"/>
    </xf>
    <xf numFmtId="49" fontId="2" fillId="0" borderId="0" xfId="2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4" borderId="0" xfId="2" applyFont="1" applyFill="1" applyAlignment="1">
      <alignment horizontal="center"/>
    </xf>
    <xf numFmtId="6" fontId="3" fillId="0" borderId="0" xfId="0" applyNumberFormat="1" applyFont="1"/>
    <xf numFmtId="164" fontId="0" fillId="0" borderId="32" xfId="0" applyNumberFormat="1" applyFont="1" applyFill="1" applyBorder="1" applyAlignment="1">
      <alignment horizontal="center"/>
    </xf>
    <xf numFmtId="9" fontId="0" fillId="0" borderId="0" xfId="1" applyFont="1" applyFill="1" applyAlignment="1">
      <alignment horizontal="center"/>
    </xf>
    <xf numFmtId="9" fontId="10" fillId="0" borderId="0" xfId="1" applyFont="1" applyFill="1" applyAlignment="1">
      <alignment horizontal="center"/>
    </xf>
    <xf numFmtId="9" fontId="8" fillId="0" borderId="0" xfId="1" applyFont="1" applyFill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9" fontId="9" fillId="0" borderId="0" xfId="1" applyFont="1" applyFill="1" applyAlignment="1">
      <alignment horizontal="center"/>
    </xf>
    <xf numFmtId="9" fontId="0" fillId="0" borderId="0" xfId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0" fillId="0" borderId="35" xfId="0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4" fontId="11" fillId="0" borderId="34" xfId="0" applyNumberFormat="1" applyFont="1" applyFill="1" applyBorder="1" applyAlignment="1">
      <alignment horizontal="center"/>
    </xf>
    <xf numFmtId="164" fontId="8" fillId="0" borderId="32" xfId="0" applyNumberFormat="1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164" fontId="9" fillId="0" borderId="32" xfId="0" applyNumberFormat="1" applyFon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Fill="1"/>
    <xf numFmtId="164" fontId="12" fillId="0" borderId="4" xfId="0" applyNumberFormat="1" applyFont="1" applyFill="1" applyBorder="1"/>
    <xf numFmtId="164" fontId="12" fillId="0" borderId="5" xfId="0" applyNumberFormat="1" applyFont="1" applyFill="1" applyBorder="1"/>
    <xf numFmtId="164" fontId="12" fillId="0" borderId="6" xfId="0" applyNumberFormat="1" applyFont="1" applyFill="1" applyBorder="1"/>
    <xf numFmtId="0" fontId="13" fillId="0" borderId="0" xfId="0" applyFont="1"/>
    <xf numFmtId="164" fontId="15" fillId="0" borderId="8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5" fontId="6" fillId="0" borderId="4" xfId="1" applyNumberFormat="1" applyFont="1" applyFill="1" applyBorder="1"/>
    <xf numFmtId="164" fontId="6" fillId="0" borderId="11" xfId="0" applyNumberFormat="1" applyFont="1" applyFill="1" applyBorder="1"/>
    <xf numFmtId="164" fontId="14" fillId="0" borderId="12" xfId="0" applyNumberFormat="1" applyFont="1" applyFill="1" applyBorder="1"/>
    <xf numFmtId="164" fontId="6" fillId="0" borderId="26" xfId="0" applyNumberFormat="1" applyFont="1" applyFill="1" applyBorder="1"/>
    <xf numFmtId="164" fontId="14" fillId="0" borderId="1" xfId="0" applyNumberFormat="1" applyFont="1" applyFill="1" applyBorder="1"/>
    <xf numFmtId="164" fontId="14" fillId="0" borderId="4" xfId="0" applyNumberFormat="1" applyFont="1" applyFill="1" applyBorder="1"/>
    <xf numFmtId="0" fontId="14" fillId="0" borderId="0" xfId="0" applyFont="1"/>
    <xf numFmtId="164" fontId="14" fillId="0" borderId="6" xfId="0" applyNumberFormat="1" applyFont="1" applyFill="1" applyBorder="1"/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164" fontId="3" fillId="0" borderId="1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F2CF-AA04-4E40-A521-B5003A1E3608}">
  <dimension ref="A1:I87"/>
  <sheetViews>
    <sheetView tabSelected="1" topLeftCell="A69" workbookViewId="0">
      <selection activeCell="I61" sqref="I61"/>
    </sheetView>
  </sheetViews>
  <sheetFormatPr defaultRowHeight="14.5" x14ac:dyDescent="0.35"/>
  <cols>
    <col min="6" max="6" width="11.1796875" customWidth="1"/>
    <col min="7" max="7" width="12.7265625" customWidth="1"/>
    <col min="9" max="9" width="16.54296875" customWidth="1"/>
  </cols>
  <sheetData>
    <row r="1" spans="1:9" ht="16" thickBot="1" x14ac:dyDescent="0.4">
      <c r="A1" s="15"/>
      <c r="B1" s="15"/>
      <c r="C1" s="15"/>
      <c r="D1" s="15"/>
      <c r="E1" s="15"/>
      <c r="F1" s="15"/>
      <c r="G1" s="124" t="s">
        <v>100</v>
      </c>
      <c r="H1" s="125"/>
      <c r="I1" s="126"/>
    </row>
    <row r="2" spans="1:9" ht="15.5" x14ac:dyDescent="0.35">
      <c r="A2" s="15"/>
      <c r="B2" s="15"/>
      <c r="C2" s="15"/>
      <c r="D2" s="15"/>
      <c r="E2" s="15"/>
      <c r="F2" s="15"/>
      <c r="G2" s="8"/>
      <c r="H2" s="9"/>
      <c r="I2" s="10"/>
    </row>
    <row r="3" spans="1:9" ht="15.5" x14ac:dyDescent="0.35">
      <c r="A3" s="15" t="s">
        <v>1</v>
      </c>
      <c r="B3" s="16"/>
      <c r="C3" s="13"/>
      <c r="D3" s="13"/>
      <c r="E3" s="13"/>
      <c r="F3" s="13"/>
      <c r="G3" s="127">
        <v>3941.22</v>
      </c>
      <c r="H3" s="128"/>
      <c r="I3" s="129"/>
    </row>
    <row r="4" spans="1:9" x14ac:dyDescent="0.35">
      <c r="A4" s="13"/>
      <c r="B4" s="16"/>
      <c r="C4" s="13"/>
      <c r="D4" s="13"/>
      <c r="E4" s="13"/>
      <c r="F4" s="13"/>
      <c r="G4" s="6"/>
      <c r="H4" s="4"/>
      <c r="I4" s="5"/>
    </row>
    <row r="5" spans="1:9" ht="15.5" x14ac:dyDescent="0.35">
      <c r="A5" s="15" t="s">
        <v>0</v>
      </c>
      <c r="B5" s="16"/>
      <c r="C5" s="13"/>
      <c r="D5" s="13"/>
      <c r="E5" s="13"/>
      <c r="F5" s="13"/>
      <c r="G5" s="6"/>
      <c r="H5" s="4"/>
      <c r="I5" s="5"/>
    </row>
    <row r="6" spans="1:9" x14ac:dyDescent="0.35">
      <c r="A6" s="13"/>
      <c r="B6" s="16" t="s">
        <v>2</v>
      </c>
      <c r="C6" s="13"/>
      <c r="D6" s="13"/>
      <c r="E6" s="13"/>
      <c r="F6" s="13"/>
      <c r="G6" s="14">
        <v>0</v>
      </c>
      <c r="H6" s="11"/>
      <c r="I6" s="12"/>
    </row>
    <row r="7" spans="1:9" x14ac:dyDescent="0.35">
      <c r="A7" s="13"/>
      <c r="B7" s="16" t="s">
        <v>11</v>
      </c>
      <c r="C7" s="13"/>
      <c r="D7" s="13"/>
      <c r="E7" s="13"/>
      <c r="F7" s="13"/>
      <c r="G7" s="14">
        <f>SUM(H8:H15)</f>
        <v>18700</v>
      </c>
      <c r="H7" s="11"/>
      <c r="I7" s="12"/>
    </row>
    <row r="8" spans="1:9" x14ac:dyDescent="0.35">
      <c r="A8" s="13"/>
      <c r="B8" s="16"/>
      <c r="C8" s="13" t="s">
        <v>99</v>
      </c>
      <c r="D8" s="13"/>
      <c r="E8" s="13"/>
      <c r="F8" s="13"/>
      <c r="G8" s="14"/>
      <c r="H8" s="11">
        <v>2200</v>
      </c>
      <c r="I8" s="12"/>
    </row>
    <row r="9" spans="1:9" x14ac:dyDescent="0.35">
      <c r="A9" s="13"/>
      <c r="B9" s="16"/>
      <c r="C9" s="13" t="s">
        <v>4</v>
      </c>
      <c r="D9" s="13"/>
      <c r="E9" s="13"/>
      <c r="F9" s="13"/>
      <c r="G9" s="14"/>
      <c r="H9" s="11">
        <v>4500</v>
      </c>
      <c r="I9" s="12"/>
    </row>
    <row r="10" spans="1:9" x14ac:dyDescent="0.35">
      <c r="A10" s="13"/>
      <c r="B10" s="16"/>
      <c r="C10" s="13" t="s">
        <v>6</v>
      </c>
      <c r="D10" s="13"/>
      <c r="E10" s="13"/>
      <c r="F10" s="13"/>
      <c r="G10" s="14"/>
      <c r="H10" s="11">
        <v>0</v>
      </c>
      <c r="I10" s="12"/>
    </row>
    <row r="11" spans="1:9" x14ac:dyDescent="0.35">
      <c r="A11" s="13"/>
      <c r="B11" s="16"/>
      <c r="C11" s="13" t="s">
        <v>62</v>
      </c>
      <c r="D11" s="13"/>
      <c r="E11" s="13"/>
      <c r="F11" s="13"/>
      <c r="G11" s="26"/>
      <c r="H11" s="11">
        <v>2000</v>
      </c>
      <c r="I11" s="12"/>
    </row>
    <row r="12" spans="1:9" x14ac:dyDescent="0.35">
      <c r="A12" s="13"/>
      <c r="B12" s="16"/>
      <c r="C12" s="13" t="s">
        <v>7</v>
      </c>
      <c r="D12" s="13"/>
      <c r="E12" s="13"/>
      <c r="F12" s="13"/>
      <c r="G12" s="14"/>
      <c r="H12" s="11">
        <v>0</v>
      </c>
      <c r="I12" s="12"/>
    </row>
    <row r="13" spans="1:9" x14ac:dyDescent="0.35">
      <c r="A13" s="13"/>
      <c r="B13" s="16"/>
      <c r="C13" s="13" t="s">
        <v>8</v>
      </c>
      <c r="D13" s="13"/>
      <c r="E13" s="13"/>
      <c r="F13" s="13"/>
      <c r="G13" s="14"/>
      <c r="H13" s="11">
        <v>0</v>
      </c>
      <c r="I13" s="12"/>
    </row>
    <row r="14" spans="1:9" x14ac:dyDescent="0.35">
      <c r="A14" s="13"/>
      <c r="B14" s="16"/>
      <c r="C14" s="13" t="s">
        <v>9</v>
      </c>
      <c r="D14" s="13"/>
      <c r="E14" s="13"/>
      <c r="F14" s="13"/>
      <c r="G14" s="14"/>
      <c r="H14" s="11">
        <v>7000</v>
      </c>
      <c r="I14" s="12"/>
    </row>
    <row r="15" spans="1:9" x14ac:dyDescent="0.35">
      <c r="A15" s="17"/>
      <c r="B15" s="18"/>
      <c r="C15" s="17" t="s">
        <v>5</v>
      </c>
      <c r="D15" s="17"/>
      <c r="E15" s="17"/>
      <c r="F15" s="17"/>
      <c r="G15" s="14"/>
      <c r="H15" s="11">
        <v>3000</v>
      </c>
      <c r="I15" s="12"/>
    </row>
    <row r="16" spans="1:9" ht="15" thickBot="1" x14ac:dyDescent="0.4">
      <c r="A16" s="17"/>
      <c r="B16" s="19" t="s">
        <v>60</v>
      </c>
      <c r="C16" s="20"/>
      <c r="D16" s="20"/>
      <c r="E16" s="20"/>
      <c r="F16" s="20"/>
      <c r="G16" s="27">
        <v>500</v>
      </c>
      <c r="H16" s="28"/>
      <c r="I16" s="29"/>
    </row>
    <row r="17" spans="1:9" ht="16" thickTop="1" x14ac:dyDescent="0.35">
      <c r="A17" s="130" t="s">
        <v>58</v>
      </c>
      <c r="B17" s="130"/>
      <c r="C17" s="130"/>
      <c r="D17" s="130"/>
      <c r="E17" s="130"/>
      <c r="F17" s="131"/>
      <c r="G17" s="132">
        <f>SUM(G6:G16)</f>
        <v>19200</v>
      </c>
      <c r="H17" s="133"/>
      <c r="I17" s="134"/>
    </row>
    <row r="18" spans="1:9" ht="15.5" x14ac:dyDescent="0.35">
      <c r="A18" s="15" t="s">
        <v>10</v>
      </c>
      <c r="B18" s="16"/>
      <c r="C18" s="13"/>
      <c r="D18" s="13"/>
      <c r="E18" s="13"/>
      <c r="F18" s="13"/>
      <c r="G18" s="30"/>
      <c r="H18" s="31"/>
      <c r="I18" s="32"/>
    </row>
    <row r="19" spans="1:9" x14ac:dyDescent="0.35">
      <c r="A19" s="13"/>
      <c r="B19" s="16" t="s">
        <v>12</v>
      </c>
      <c r="C19" s="13"/>
      <c r="D19" s="13"/>
      <c r="E19" s="13"/>
      <c r="F19" s="13"/>
      <c r="G19" s="14">
        <f>SUM(H20:H26)</f>
        <v>12250</v>
      </c>
      <c r="H19" s="11"/>
      <c r="I19" s="12"/>
    </row>
    <row r="20" spans="1:9" x14ac:dyDescent="0.35">
      <c r="A20" s="13"/>
      <c r="B20" s="16"/>
      <c r="C20" s="13" t="s">
        <v>3</v>
      </c>
      <c r="D20" s="13"/>
      <c r="E20" s="13"/>
      <c r="F20" s="13"/>
      <c r="G20" s="14"/>
      <c r="H20" s="11">
        <v>2200</v>
      </c>
      <c r="I20" s="12"/>
    </row>
    <row r="21" spans="1:9" x14ac:dyDescent="0.35">
      <c r="A21" s="13"/>
      <c r="B21" s="16"/>
      <c r="C21" s="13" t="s">
        <v>4</v>
      </c>
      <c r="D21" s="13"/>
      <c r="E21" s="13"/>
      <c r="F21" s="13"/>
      <c r="G21" s="14"/>
      <c r="H21" s="11">
        <v>3500</v>
      </c>
      <c r="I21" s="12"/>
    </row>
    <row r="22" spans="1:9" x14ac:dyDescent="0.35">
      <c r="A22" s="13"/>
      <c r="B22" s="16"/>
      <c r="C22" s="13" t="s">
        <v>6</v>
      </c>
      <c r="D22" s="13"/>
      <c r="E22" s="13"/>
      <c r="F22" s="13"/>
      <c r="G22" s="14"/>
      <c r="H22" s="11">
        <v>200</v>
      </c>
      <c r="I22" s="12"/>
    </row>
    <row r="23" spans="1:9" x14ac:dyDescent="0.35">
      <c r="A23" s="13"/>
      <c r="B23" s="16"/>
      <c r="C23" s="13" t="s">
        <v>62</v>
      </c>
      <c r="D23" s="13"/>
      <c r="E23" s="13"/>
      <c r="F23" s="13"/>
      <c r="G23" s="14"/>
      <c r="H23" s="11">
        <v>1350</v>
      </c>
      <c r="I23" s="12"/>
    </row>
    <row r="24" spans="1:9" x14ac:dyDescent="0.35">
      <c r="A24" s="13"/>
      <c r="B24" s="16"/>
      <c r="C24" s="13" t="s">
        <v>7</v>
      </c>
      <c r="D24" s="13"/>
      <c r="E24" s="13"/>
      <c r="F24" s="13"/>
      <c r="G24" s="14"/>
      <c r="H24" s="11">
        <v>0</v>
      </c>
      <c r="I24" s="12"/>
    </row>
    <row r="25" spans="1:9" x14ac:dyDescent="0.35">
      <c r="A25" s="13"/>
      <c r="B25" s="16"/>
      <c r="C25" s="13" t="s">
        <v>8</v>
      </c>
      <c r="D25" s="13"/>
      <c r="E25" s="13"/>
      <c r="F25" s="13"/>
      <c r="G25" s="14"/>
      <c r="H25" s="11">
        <v>0</v>
      </c>
      <c r="I25" s="12"/>
    </row>
    <row r="26" spans="1:9" x14ac:dyDescent="0.35">
      <c r="A26" s="13"/>
      <c r="B26" s="16"/>
      <c r="C26" s="13" t="s">
        <v>9</v>
      </c>
      <c r="D26" s="13"/>
      <c r="E26" s="13"/>
      <c r="F26" s="13"/>
      <c r="G26" s="14"/>
      <c r="H26" s="11">
        <v>5000</v>
      </c>
      <c r="I26" s="12"/>
    </row>
    <row r="27" spans="1:9" x14ac:dyDescent="0.35">
      <c r="A27" s="13"/>
      <c r="B27" s="16"/>
      <c r="C27" s="13"/>
      <c r="D27" s="13"/>
      <c r="E27" s="13"/>
      <c r="F27" s="13"/>
      <c r="G27" s="14"/>
      <c r="H27" s="11"/>
      <c r="I27" s="12"/>
    </row>
    <row r="28" spans="1:9" x14ac:dyDescent="0.35">
      <c r="A28" s="13"/>
      <c r="B28" s="16" t="s">
        <v>13</v>
      </c>
      <c r="C28" s="13"/>
      <c r="D28" s="13"/>
      <c r="E28" s="13"/>
      <c r="F28" s="13"/>
      <c r="G28" s="14">
        <f>SUM(H29:H30)</f>
        <v>100</v>
      </c>
      <c r="H28" s="11"/>
      <c r="I28" s="12"/>
    </row>
    <row r="29" spans="1:9" x14ac:dyDescent="0.35">
      <c r="A29" s="13"/>
      <c r="B29" s="16"/>
      <c r="C29" s="13" t="s">
        <v>14</v>
      </c>
      <c r="D29" s="13"/>
      <c r="E29" s="13"/>
      <c r="F29" s="13"/>
      <c r="G29" s="14"/>
      <c r="H29" s="11">
        <v>0</v>
      </c>
      <c r="I29" s="12"/>
    </row>
    <row r="30" spans="1:9" x14ac:dyDescent="0.35">
      <c r="A30" s="13"/>
      <c r="B30" s="16"/>
      <c r="C30" s="13" t="s">
        <v>15</v>
      </c>
      <c r="D30" s="13"/>
      <c r="E30" s="13"/>
      <c r="F30" s="13"/>
      <c r="G30" s="14"/>
      <c r="H30" s="11">
        <v>100</v>
      </c>
      <c r="I30" s="12"/>
    </row>
    <row r="31" spans="1:9" x14ac:dyDescent="0.35">
      <c r="A31" s="13"/>
      <c r="B31" s="16"/>
      <c r="C31" s="13"/>
      <c r="D31" s="13"/>
      <c r="E31" s="13"/>
      <c r="F31" s="13"/>
      <c r="G31" s="14"/>
      <c r="H31" s="11"/>
      <c r="I31" s="12"/>
    </row>
    <row r="32" spans="1:9" x14ac:dyDescent="0.35">
      <c r="A32" s="13"/>
      <c r="B32" s="16" t="s">
        <v>16</v>
      </c>
      <c r="C32" s="13"/>
      <c r="D32" s="13"/>
      <c r="E32" s="13"/>
      <c r="F32" s="13"/>
      <c r="G32" s="14">
        <f>SUM(H33:H41)</f>
        <v>735</v>
      </c>
      <c r="H32" s="11"/>
      <c r="I32" s="12"/>
    </row>
    <row r="33" spans="1:9" x14ac:dyDescent="0.35">
      <c r="A33" s="13"/>
      <c r="B33" s="16"/>
      <c r="C33" s="13" t="s">
        <v>17</v>
      </c>
      <c r="D33" s="13"/>
      <c r="E33" s="13"/>
      <c r="F33" s="13"/>
      <c r="G33" s="14"/>
      <c r="H33" s="11">
        <v>305</v>
      </c>
      <c r="I33" s="12"/>
    </row>
    <row r="34" spans="1:9" x14ac:dyDescent="0.35">
      <c r="A34" s="13"/>
      <c r="B34" s="16"/>
      <c r="C34" s="13" t="s">
        <v>18</v>
      </c>
      <c r="D34" s="13"/>
      <c r="E34" s="13"/>
      <c r="F34" s="13"/>
      <c r="G34" s="14"/>
      <c r="H34" s="11">
        <v>100</v>
      </c>
      <c r="I34" s="12"/>
    </row>
    <row r="35" spans="1:9" x14ac:dyDescent="0.35">
      <c r="A35" s="13"/>
      <c r="B35" s="16"/>
      <c r="C35" s="13" t="s">
        <v>19</v>
      </c>
      <c r="D35" s="13"/>
      <c r="E35" s="13"/>
      <c r="F35" s="13"/>
      <c r="G35" s="14"/>
      <c r="H35" s="11">
        <v>50</v>
      </c>
      <c r="I35" s="12"/>
    </row>
    <row r="36" spans="1:9" x14ac:dyDescent="0.35">
      <c r="A36" s="13"/>
      <c r="B36" s="16"/>
      <c r="C36" s="13" t="s">
        <v>20</v>
      </c>
      <c r="D36" s="13"/>
      <c r="E36" s="13"/>
      <c r="F36" s="13"/>
      <c r="G36" s="14"/>
      <c r="H36" s="11">
        <v>50</v>
      </c>
      <c r="I36" s="12"/>
    </row>
    <row r="37" spans="1:9" x14ac:dyDescent="0.35">
      <c r="A37" s="13"/>
      <c r="B37" s="16"/>
      <c r="C37" s="13" t="s">
        <v>21</v>
      </c>
      <c r="D37" s="13"/>
      <c r="E37" s="13"/>
      <c r="F37" s="13"/>
      <c r="G37" s="14"/>
      <c r="H37" s="11">
        <v>50</v>
      </c>
      <c r="I37" s="12"/>
    </row>
    <row r="38" spans="1:9" s="105" customFormat="1" x14ac:dyDescent="0.35">
      <c r="A38" s="106"/>
      <c r="B38" s="106"/>
      <c r="C38" s="106" t="s">
        <v>22</v>
      </c>
      <c r="D38" s="106"/>
      <c r="E38" s="106"/>
      <c r="F38" s="106"/>
      <c r="G38" s="107"/>
      <c r="H38" s="108">
        <v>0</v>
      </c>
      <c r="I38" s="109"/>
    </row>
    <row r="39" spans="1:9" x14ac:dyDescent="0.35">
      <c r="A39" s="13"/>
      <c r="B39" s="16"/>
      <c r="C39" s="13" t="s">
        <v>23</v>
      </c>
      <c r="D39" s="13"/>
      <c r="E39" s="13"/>
      <c r="F39" s="13"/>
      <c r="G39" s="14"/>
      <c r="H39" s="11">
        <v>30</v>
      </c>
      <c r="I39" s="12"/>
    </row>
    <row r="40" spans="1:9" x14ac:dyDescent="0.35">
      <c r="A40" s="13"/>
      <c r="B40" s="16"/>
      <c r="C40" s="13" t="s">
        <v>24</v>
      </c>
      <c r="D40" s="13"/>
      <c r="E40" s="13"/>
      <c r="F40" s="13"/>
      <c r="G40" s="14"/>
      <c r="H40" s="11">
        <v>150</v>
      </c>
      <c r="I40" s="12"/>
    </row>
    <row r="41" spans="1:9" x14ac:dyDescent="0.35">
      <c r="A41" s="13"/>
      <c r="B41" s="16"/>
      <c r="C41" s="13" t="s">
        <v>25</v>
      </c>
      <c r="D41" s="13"/>
      <c r="E41" s="13"/>
      <c r="F41" s="13"/>
      <c r="G41" s="14"/>
      <c r="H41" s="11">
        <v>0</v>
      </c>
      <c r="I41" s="12"/>
    </row>
    <row r="42" spans="1:9" x14ac:dyDescent="0.35">
      <c r="A42" s="13"/>
      <c r="B42" s="16"/>
      <c r="C42" s="13"/>
      <c r="D42" s="13"/>
      <c r="E42" s="13"/>
      <c r="F42" s="13"/>
      <c r="G42" s="14"/>
      <c r="H42" s="11"/>
      <c r="I42" s="12"/>
    </row>
    <row r="43" spans="1:9" x14ac:dyDescent="0.35">
      <c r="A43" s="13"/>
      <c r="B43" s="16" t="s">
        <v>26</v>
      </c>
      <c r="C43" s="13"/>
      <c r="D43" s="13"/>
      <c r="E43" s="13"/>
      <c r="F43" s="13"/>
      <c r="G43" s="14">
        <f>SUM(H44:H62)</f>
        <v>6750</v>
      </c>
      <c r="H43" s="36"/>
      <c r="I43" s="12"/>
    </row>
    <row r="44" spans="1:9" x14ac:dyDescent="0.35">
      <c r="A44" s="13"/>
      <c r="B44" s="16"/>
      <c r="C44" s="13" t="s">
        <v>27</v>
      </c>
      <c r="D44" s="13"/>
      <c r="E44" s="13"/>
      <c r="F44" s="13"/>
      <c r="G44" s="14"/>
      <c r="H44" s="37">
        <v>50</v>
      </c>
      <c r="I44" s="12"/>
    </row>
    <row r="45" spans="1:9" x14ac:dyDescent="0.35">
      <c r="A45" s="13"/>
      <c r="B45" s="16"/>
      <c r="C45" s="13" t="s">
        <v>28</v>
      </c>
      <c r="D45" s="13"/>
      <c r="E45" s="13"/>
      <c r="F45" s="13"/>
      <c r="G45" s="14"/>
      <c r="H45" s="37">
        <f>SUM(I46:I51)</f>
        <v>850</v>
      </c>
      <c r="I45" s="12"/>
    </row>
    <row r="46" spans="1:9" x14ac:dyDescent="0.35">
      <c r="A46" s="13"/>
      <c r="B46" s="16"/>
      <c r="C46" s="13"/>
      <c r="D46" s="13" t="s">
        <v>29</v>
      </c>
      <c r="E46" s="13"/>
      <c r="F46" s="13"/>
      <c r="G46" s="14"/>
      <c r="H46" s="37"/>
      <c r="I46" s="12">
        <v>250</v>
      </c>
    </row>
    <row r="47" spans="1:9" x14ac:dyDescent="0.35">
      <c r="A47" s="13"/>
      <c r="B47" s="16"/>
      <c r="C47" s="13"/>
      <c r="D47" s="13" t="s">
        <v>63</v>
      </c>
      <c r="E47" s="13"/>
      <c r="F47" s="13"/>
      <c r="G47" s="14"/>
      <c r="H47" s="37"/>
      <c r="I47" s="12">
        <v>0</v>
      </c>
    </row>
    <row r="48" spans="1:9" x14ac:dyDescent="0.35">
      <c r="A48" s="13"/>
      <c r="B48" s="16"/>
      <c r="C48" s="13"/>
      <c r="D48" s="13" t="s">
        <v>30</v>
      </c>
      <c r="E48" s="13"/>
      <c r="F48" s="13"/>
      <c r="G48" s="14"/>
      <c r="H48" s="37"/>
      <c r="I48" s="12">
        <v>300</v>
      </c>
    </row>
    <row r="49" spans="1:9" x14ac:dyDescent="0.35">
      <c r="A49" s="13"/>
      <c r="B49" s="16"/>
      <c r="C49" s="13"/>
      <c r="D49" s="13" t="s">
        <v>31</v>
      </c>
      <c r="E49" s="13"/>
      <c r="F49" s="13"/>
      <c r="G49" s="14"/>
      <c r="H49" s="37"/>
      <c r="I49" s="12">
        <v>0</v>
      </c>
    </row>
    <row r="50" spans="1:9" x14ac:dyDescent="0.35">
      <c r="A50" s="13"/>
      <c r="B50" s="16"/>
      <c r="C50" s="13"/>
      <c r="D50" s="13" t="s">
        <v>32</v>
      </c>
      <c r="E50" s="13"/>
      <c r="F50" s="13"/>
      <c r="G50" s="14"/>
      <c r="H50" s="37"/>
      <c r="I50" s="12">
        <v>0</v>
      </c>
    </row>
    <row r="51" spans="1:9" ht="15.5" x14ac:dyDescent="0.35">
      <c r="A51" s="13"/>
      <c r="B51" s="16"/>
      <c r="C51" s="13"/>
      <c r="D51" s="110" t="s">
        <v>101</v>
      </c>
      <c r="E51" s="13"/>
      <c r="F51" s="13"/>
      <c r="G51" s="14"/>
      <c r="H51" s="37"/>
      <c r="I51" s="12">
        <v>300</v>
      </c>
    </row>
    <row r="52" spans="1:9" x14ac:dyDescent="0.35">
      <c r="A52" s="13"/>
      <c r="B52" s="16"/>
      <c r="C52" s="13"/>
      <c r="D52" s="13"/>
      <c r="E52" s="13"/>
      <c r="F52" s="13"/>
      <c r="G52" s="14"/>
      <c r="H52" s="37"/>
      <c r="I52" s="12"/>
    </row>
    <row r="53" spans="1:9" x14ac:dyDescent="0.35">
      <c r="A53" s="13"/>
      <c r="B53" s="16"/>
      <c r="C53" s="13" t="s">
        <v>33</v>
      </c>
      <c r="D53" s="13"/>
      <c r="E53" s="13"/>
      <c r="F53" s="13"/>
      <c r="G53" s="14"/>
      <c r="H53" s="37">
        <v>50</v>
      </c>
      <c r="I53" s="12"/>
    </row>
    <row r="54" spans="1:9" x14ac:dyDescent="0.35">
      <c r="A54" s="13"/>
      <c r="B54" s="16"/>
      <c r="C54" s="13"/>
      <c r="D54" s="13"/>
      <c r="E54" s="13"/>
      <c r="F54" s="13"/>
      <c r="G54" s="14"/>
      <c r="H54" s="37"/>
      <c r="I54" s="12"/>
    </row>
    <row r="55" spans="1:9" x14ac:dyDescent="0.35">
      <c r="A55" s="13"/>
      <c r="B55" s="16"/>
      <c r="C55" s="13" t="s">
        <v>34</v>
      </c>
      <c r="D55" s="13"/>
      <c r="E55" s="13"/>
      <c r="F55" s="13"/>
      <c r="G55" s="14"/>
      <c r="H55" s="37">
        <f>SUM(I56:I60)</f>
        <v>2450</v>
      </c>
      <c r="I55" s="12"/>
    </row>
    <row r="56" spans="1:9" x14ac:dyDescent="0.35">
      <c r="A56" s="13"/>
      <c r="B56" s="16"/>
      <c r="C56" s="13"/>
      <c r="D56" s="13" t="s">
        <v>35</v>
      </c>
      <c r="E56" s="13"/>
      <c r="F56" s="13"/>
      <c r="G56" s="14"/>
      <c r="H56" s="37"/>
      <c r="I56" s="12">
        <v>750</v>
      </c>
    </row>
    <row r="57" spans="1:9" x14ac:dyDescent="0.35">
      <c r="A57" s="13"/>
      <c r="B57" s="16"/>
      <c r="C57" s="13"/>
      <c r="D57" s="13" t="s">
        <v>36</v>
      </c>
      <c r="E57" s="13"/>
      <c r="F57" s="13"/>
      <c r="G57" s="14"/>
      <c r="H57" s="37"/>
      <c r="I57" s="12">
        <v>750</v>
      </c>
    </row>
    <row r="58" spans="1:9" x14ac:dyDescent="0.35">
      <c r="A58" s="13"/>
      <c r="B58" s="16"/>
      <c r="C58" s="13"/>
      <c r="D58" s="13" t="s">
        <v>37</v>
      </c>
      <c r="E58" s="13"/>
      <c r="F58" s="13"/>
      <c r="G58" s="14"/>
      <c r="H58" s="36"/>
      <c r="I58" s="12">
        <v>100</v>
      </c>
    </row>
    <row r="59" spans="1:9" x14ac:dyDescent="0.35">
      <c r="A59" s="13"/>
      <c r="B59" s="16"/>
      <c r="C59" s="13"/>
      <c r="D59" s="13" t="s">
        <v>38</v>
      </c>
      <c r="E59" s="13"/>
      <c r="F59" s="13"/>
      <c r="G59" s="14"/>
      <c r="H59" s="36"/>
      <c r="I59" s="12">
        <v>350</v>
      </c>
    </row>
    <row r="60" spans="1:9" x14ac:dyDescent="0.35">
      <c r="A60" s="13"/>
      <c r="B60" s="16"/>
      <c r="C60" s="13"/>
      <c r="D60" s="13" t="s">
        <v>39</v>
      </c>
      <c r="E60" s="13"/>
      <c r="F60" s="13"/>
      <c r="G60" s="14"/>
      <c r="H60" s="36"/>
      <c r="I60" s="12">
        <v>500</v>
      </c>
    </row>
    <row r="61" spans="1:9" x14ac:dyDescent="0.35">
      <c r="A61" s="13"/>
      <c r="B61" s="16"/>
      <c r="C61" s="13"/>
      <c r="D61" s="13"/>
      <c r="E61" s="13"/>
      <c r="F61" s="13"/>
      <c r="G61" s="14"/>
      <c r="H61" s="36"/>
      <c r="I61" s="12"/>
    </row>
    <row r="62" spans="1:9" x14ac:dyDescent="0.35">
      <c r="A62" s="13"/>
      <c r="B62" s="16"/>
      <c r="C62" s="13" t="s">
        <v>40</v>
      </c>
      <c r="D62" s="13"/>
      <c r="E62" s="13"/>
      <c r="F62" s="13"/>
      <c r="G62" s="14"/>
      <c r="H62" s="37">
        <f>SUM(I63:I72)</f>
        <v>3350</v>
      </c>
      <c r="I62" s="12"/>
    </row>
    <row r="63" spans="1:9" x14ac:dyDescent="0.35">
      <c r="A63" s="13"/>
      <c r="B63" s="16"/>
      <c r="C63" s="13"/>
      <c r="D63" s="13" t="s">
        <v>41</v>
      </c>
      <c r="E63" s="13"/>
      <c r="F63" s="13"/>
      <c r="G63" s="14"/>
      <c r="H63" s="36"/>
      <c r="I63" s="12">
        <v>1000</v>
      </c>
    </row>
    <row r="64" spans="1:9" x14ac:dyDescent="0.35">
      <c r="A64" s="13"/>
      <c r="B64" s="16"/>
      <c r="C64" s="13"/>
      <c r="D64" s="13" t="s">
        <v>42</v>
      </c>
      <c r="E64" s="13"/>
      <c r="F64" s="13"/>
      <c r="G64" s="14"/>
      <c r="H64" s="36"/>
      <c r="I64" s="12">
        <v>275</v>
      </c>
    </row>
    <row r="65" spans="1:9" x14ac:dyDescent="0.35">
      <c r="A65" s="13"/>
      <c r="B65" s="16"/>
      <c r="C65" s="13"/>
      <c r="D65" s="13" t="s">
        <v>43</v>
      </c>
      <c r="E65" s="13"/>
      <c r="F65" s="13"/>
      <c r="G65" s="14"/>
      <c r="H65" s="36"/>
      <c r="I65" s="12">
        <v>200</v>
      </c>
    </row>
    <row r="66" spans="1:9" x14ac:dyDescent="0.35">
      <c r="A66" s="13"/>
      <c r="B66" s="16"/>
      <c r="C66" s="13"/>
      <c r="D66" s="13" t="s">
        <v>44</v>
      </c>
      <c r="E66" s="13"/>
      <c r="F66" s="13"/>
      <c r="G66" s="14"/>
      <c r="H66" s="36"/>
      <c r="I66" s="12">
        <v>225</v>
      </c>
    </row>
    <row r="67" spans="1:9" x14ac:dyDescent="0.35">
      <c r="A67" s="13"/>
      <c r="B67" s="16"/>
      <c r="C67" s="13"/>
      <c r="D67" s="13" t="s">
        <v>45</v>
      </c>
      <c r="E67" s="13"/>
      <c r="F67" s="13"/>
      <c r="G67" s="14"/>
      <c r="H67" s="36"/>
      <c r="I67" s="12">
        <v>50</v>
      </c>
    </row>
    <row r="68" spans="1:9" x14ac:dyDescent="0.35">
      <c r="A68" s="13"/>
      <c r="B68" s="16"/>
      <c r="C68" s="13"/>
      <c r="D68" s="13" t="s">
        <v>46</v>
      </c>
      <c r="E68" s="13"/>
      <c r="F68" s="13"/>
      <c r="G68" s="14"/>
      <c r="H68" s="36"/>
      <c r="I68" s="12">
        <v>50</v>
      </c>
    </row>
    <row r="69" spans="1:9" x14ac:dyDescent="0.35">
      <c r="A69" s="13"/>
      <c r="B69" s="16"/>
      <c r="C69" s="13"/>
      <c r="D69" s="13" t="s">
        <v>47</v>
      </c>
      <c r="E69" s="13"/>
      <c r="F69" s="13"/>
      <c r="G69" s="14"/>
      <c r="H69" s="36"/>
      <c r="I69" s="12">
        <v>50</v>
      </c>
    </row>
    <row r="70" spans="1:9" x14ac:dyDescent="0.35">
      <c r="A70" s="13"/>
      <c r="B70" s="16"/>
      <c r="C70" s="13"/>
      <c r="D70" s="13" t="s">
        <v>48</v>
      </c>
      <c r="E70" s="13"/>
      <c r="F70" s="13"/>
      <c r="G70" s="14"/>
      <c r="H70" s="36"/>
      <c r="I70" s="12">
        <v>800</v>
      </c>
    </row>
    <row r="71" spans="1:9" x14ac:dyDescent="0.35">
      <c r="A71" s="13"/>
      <c r="B71" s="16"/>
      <c r="C71" s="13"/>
      <c r="D71" s="13" t="s">
        <v>49</v>
      </c>
      <c r="E71" s="13"/>
      <c r="F71" s="13"/>
      <c r="G71" s="14"/>
      <c r="H71" s="36"/>
      <c r="I71" s="12">
        <v>600</v>
      </c>
    </row>
    <row r="72" spans="1:9" x14ac:dyDescent="0.35">
      <c r="A72" s="13"/>
      <c r="B72" s="16"/>
      <c r="C72" s="13"/>
      <c r="D72" s="13" t="s">
        <v>50</v>
      </c>
      <c r="E72" s="13"/>
      <c r="F72" s="13"/>
      <c r="G72" s="14"/>
      <c r="H72" s="36"/>
      <c r="I72" s="12">
        <v>100</v>
      </c>
    </row>
    <row r="73" spans="1:9" x14ac:dyDescent="0.35">
      <c r="A73" s="13"/>
      <c r="B73" s="16"/>
      <c r="C73" s="13"/>
      <c r="D73" s="13"/>
      <c r="E73" s="13"/>
      <c r="F73" s="13"/>
      <c r="G73" s="14"/>
      <c r="H73" s="11"/>
      <c r="I73" s="12"/>
    </row>
    <row r="74" spans="1:9" x14ac:dyDescent="0.35">
      <c r="A74" s="13"/>
      <c r="B74" s="16" t="s">
        <v>51</v>
      </c>
      <c r="C74" s="13"/>
      <c r="D74" s="13"/>
      <c r="E74" s="13"/>
      <c r="F74" s="13"/>
      <c r="G74" s="14">
        <f>SUM(H75:H76)</f>
        <v>1000</v>
      </c>
      <c r="H74" s="11"/>
      <c r="I74" s="12"/>
    </row>
    <row r="75" spans="1:9" x14ac:dyDescent="0.35">
      <c r="A75" s="13"/>
      <c r="B75" s="16"/>
      <c r="C75" s="13" t="s">
        <v>52</v>
      </c>
      <c r="D75" s="13"/>
      <c r="E75" s="13"/>
      <c r="F75" s="13"/>
      <c r="G75" s="14"/>
      <c r="H75" s="11">
        <v>500</v>
      </c>
      <c r="I75" s="12"/>
    </row>
    <row r="76" spans="1:9" x14ac:dyDescent="0.35">
      <c r="A76" s="13"/>
      <c r="B76" s="16"/>
      <c r="C76" s="13" t="s">
        <v>102</v>
      </c>
      <c r="D76" s="13"/>
      <c r="E76" s="13"/>
      <c r="F76" s="13"/>
      <c r="G76" s="14"/>
      <c r="H76" s="11">
        <v>500</v>
      </c>
      <c r="I76" s="12"/>
    </row>
    <row r="77" spans="1:9" x14ac:dyDescent="0.35">
      <c r="A77" s="13"/>
      <c r="B77" s="16"/>
      <c r="C77" s="13"/>
      <c r="D77" s="13"/>
      <c r="E77" s="13"/>
      <c r="F77" s="13"/>
      <c r="G77" s="14"/>
      <c r="H77" s="11"/>
      <c r="I77" s="12"/>
    </row>
    <row r="78" spans="1:9" x14ac:dyDescent="0.35">
      <c r="A78" s="13"/>
      <c r="B78" s="16" t="s">
        <v>54</v>
      </c>
      <c r="C78" s="13"/>
      <c r="D78" s="13"/>
      <c r="E78" s="13"/>
      <c r="F78" s="13"/>
      <c r="G78" s="14">
        <v>0</v>
      </c>
      <c r="H78" s="11"/>
      <c r="I78" s="12"/>
    </row>
    <row r="79" spans="1:9" x14ac:dyDescent="0.35">
      <c r="A79" s="13"/>
      <c r="B79" s="16"/>
      <c r="C79" s="13"/>
      <c r="D79" s="13"/>
      <c r="E79" s="13"/>
      <c r="F79" s="13"/>
      <c r="G79" s="14"/>
      <c r="H79" s="11"/>
      <c r="I79" s="12"/>
    </row>
    <row r="80" spans="1:9" x14ac:dyDescent="0.35">
      <c r="A80" s="13"/>
      <c r="B80" s="16" t="s">
        <v>55</v>
      </c>
      <c r="C80" s="13"/>
      <c r="D80" s="13"/>
      <c r="E80" s="13"/>
      <c r="F80" s="13"/>
      <c r="G80" s="14">
        <f>SUM(H81:H82)</f>
        <v>0</v>
      </c>
      <c r="H80" s="11"/>
      <c r="I80" s="12"/>
    </row>
    <row r="81" spans="1:9" x14ac:dyDescent="0.35">
      <c r="A81" s="13"/>
      <c r="B81" s="16"/>
      <c r="C81" s="13" t="s">
        <v>56</v>
      </c>
      <c r="D81" s="13"/>
      <c r="E81" s="13"/>
      <c r="F81" s="13"/>
      <c r="G81" s="14"/>
      <c r="H81" s="11">
        <v>0</v>
      </c>
      <c r="I81" s="12"/>
    </row>
    <row r="82" spans="1:9" x14ac:dyDescent="0.35">
      <c r="A82" s="13"/>
      <c r="B82" s="16"/>
      <c r="C82" s="13" t="s">
        <v>57</v>
      </c>
      <c r="D82" s="13"/>
      <c r="E82" s="13"/>
      <c r="F82" s="13"/>
      <c r="G82" s="14"/>
      <c r="H82" s="11"/>
      <c r="I82" s="12"/>
    </row>
    <row r="83" spans="1:9" ht="15" thickBot="1" x14ac:dyDescent="0.4">
      <c r="A83" s="17"/>
      <c r="B83" s="19"/>
      <c r="C83" s="20"/>
      <c r="D83" s="20"/>
      <c r="E83" s="20"/>
      <c r="F83" s="20"/>
      <c r="G83" s="27"/>
      <c r="H83" s="28"/>
      <c r="I83" s="29"/>
    </row>
    <row r="84" spans="1:9" ht="16" thickTop="1" x14ac:dyDescent="0.35">
      <c r="A84" s="130" t="s">
        <v>61</v>
      </c>
      <c r="B84" s="130"/>
      <c r="C84" s="130"/>
      <c r="D84" s="130"/>
      <c r="E84" s="130"/>
      <c r="F84" s="131"/>
      <c r="G84" s="135">
        <f>SUM(G19:G80)</f>
        <v>20835</v>
      </c>
      <c r="H84" s="136"/>
      <c r="I84" s="137"/>
    </row>
    <row r="85" spans="1:9" ht="15.5" x14ac:dyDescent="0.35">
      <c r="A85" s="83"/>
      <c r="B85" s="83"/>
      <c r="C85" s="83"/>
      <c r="D85" s="83"/>
      <c r="E85" s="83"/>
      <c r="F85" s="84"/>
      <c r="G85" s="138"/>
      <c r="H85" s="139"/>
      <c r="I85" s="140"/>
    </row>
    <row r="86" spans="1:9" ht="18.5" x14ac:dyDescent="0.45">
      <c r="A86" s="141" t="s">
        <v>59</v>
      </c>
      <c r="B86" s="141"/>
      <c r="C86" s="141"/>
      <c r="D86" s="141"/>
      <c r="E86" s="141"/>
      <c r="F86" s="142"/>
      <c r="G86" s="143">
        <f>G17-G84</f>
        <v>-1635</v>
      </c>
      <c r="H86" s="144"/>
      <c r="I86" s="145"/>
    </row>
    <row r="87" spans="1:9" ht="19" thickBot="1" x14ac:dyDescent="0.5">
      <c r="A87" s="141" t="s">
        <v>1</v>
      </c>
      <c r="B87" s="141"/>
      <c r="C87" s="141"/>
      <c r="D87" s="141"/>
      <c r="E87" s="141"/>
      <c r="F87" s="142"/>
      <c r="G87" s="146">
        <f>G3+G86</f>
        <v>2306.2199999999998</v>
      </c>
      <c r="H87" s="147"/>
      <c r="I87" s="148"/>
    </row>
  </sheetData>
  <mergeCells count="11">
    <mergeCell ref="G85:I85"/>
    <mergeCell ref="A86:F86"/>
    <mergeCell ref="G86:I86"/>
    <mergeCell ref="A87:F87"/>
    <mergeCell ref="G87:I87"/>
    <mergeCell ref="G1:I1"/>
    <mergeCell ref="G3:I3"/>
    <mergeCell ref="A17:F17"/>
    <mergeCell ref="G17:I17"/>
    <mergeCell ref="A84:F84"/>
    <mergeCell ref="G84:I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8A2A-94FA-424F-8C02-2FC4CBE7F389}">
  <dimension ref="A1:I87"/>
  <sheetViews>
    <sheetView topLeftCell="A14" workbookViewId="0">
      <selection activeCell="I29" sqref="I29:I36"/>
    </sheetView>
  </sheetViews>
  <sheetFormatPr defaultRowHeight="14.5" x14ac:dyDescent="0.35"/>
  <cols>
    <col min="7" max="7" width="10.81640625" style="122" customWidth="1"/>
    <col min="8" max="8" width="8.90625" style="122" bestFit="1" customWidth="1"/>
    <col min="9" max="9" width="17.6328125" customWidth="1"/>
  </cols>
  <sheetData>
    <row r="1" spans="1:9" ht="16" thickBot="1" x14ac:dyDescent="0.4">
      <c r="A1" s="15"/>
      <c r="B1" s="15"/>
      <c r="C1" s="15"/>
      <c r="D1" s="15"/>
      <c r="E1" s="15"/>
      <c r="F1" s="15"/>
      <c r="G1" s="124" t="s">
        <v>100</v>
      </c>
      <c r="H1" s="125"/>
      <c r="I1" s="126"/>
    </row>
    <row r="2" spans="1:9" ht="15.5" x14ac:dyDescent="0.35">
      <c r="A2" s="15"/>
      <c r="B2" s="15"/>
      <c r="C2" s="15"/>
      <c r="D2" s="15"/>
      <c r="E2" s="15"/>
      <c r="F2" s="15"/>
      <c r="G2" s="111"/>
      <c r="H2" s="112"/>
      <c r="I2" s="10"/>
    </row>
    <row r="3" spans="1:9" ht="15.5" x14ac:dyDescent="0.35">
      <c r="A3" s="15" t="s">
        <v>1</v>
      </c>
      <c r="B3" s="16"/>
      <c r="C3" s="13"/>
      <c r="D3" s="13"/>
      <c r="E3" s="13"/>
      <c r="F3" s="13"/>
      <c r="G3" s="149">
        <v>3941.22</v>
      </c>
      <c r="H3" s="150"/>
      <c r="I3" s="151"/>
    </row>
    <row r="4" spans="1:9" x14ac:dyDescent="0.35">
      <c r="A4" s="13"/>
      <c r="B4" s="16"/>
      <c r="C4" s="13"/>
      <c r="D4" s="13"/>
      <c r="E4" s="13"/>
      <c r="F4" s="13"/>
      <c r="G4" s="113"/>
      <c r="H4" s="114"/>
      <c r="I4" s="5"/>
    </row>
    <row r="5" spans="1:9" ht="15.5" x14ac:dyDescent="0.35">
      <c r="A5" s="15" t="s">
        <v>0</v>
      </c>
      <c r="B5" s="16"/>
      <c r="C5" s="13"/>
      <c r="D5" s="13"/>
      <c r="E5" s="13"/>
      <c r="F5" s="13"/>
      <c r="G5" s="113"/>
      <c r="H5" s="114"/>
      <c r="I5" s="5"/>
    </row>
    <row r="6" spans="1:9" x14ac:dyDescent="0.35">
      <c r="A6" s="13"/>
      <c r="B6" s="16" t="s">
        <v>2</v>
      </c>
      <c r="C6" s="13"/>
      <c r="D6" s="13"/>
      <c r="E6" s="13"/>
      <c r="F6" s="13"/>
      <c r="G6" s="33">
        <v>0</v>
      </c>
      <c r="H6" s="115"/>
      <c r="I6" s="12"/>
    </row>
    <row r="7" spans="1:9" x14ac:dyDescent="0.35">
      <c r="A7" s="13"/>
      <c r="B7" s="16" t="s">
        <v>11</v>
      </c>
      <c r="C7" s="13"/>
      <c r="D7" s="13"/>
      <c r="E7" s="13"/>
      <c r="F7" s="13"/>
      <c r="G7" s="33">
        <f>SUM(H8:H15)</f>
        <v>18768</v>
      </c>
      <c r="H7" s="115"/>
      <c r="I7" s="12"/>
    </row>
    <row r="8" spans="1:9" x14ac:dyDescent="0.35">
      <c r="A8" s="13"/>
      <c r="B8" s="16"/>
      <c r="C8" s="13" t="s">
        <v>99</v>
      </c>
      <c r="D8" s="13"/>
      <c r="E8" s="13"/>
      <c r="F8" s="13"/>
      <c r="G8" s="33"/>
      <c r="H8" s="115">
        <v>2200</v>
      </c>
      <c r="I8" s="12"/>
    </row>
    <row r="9" spans="1:9" x14ac:dyDescent="0.35">
      <c r="A9" s="13"/>
      <c r="B9" s="16"/>
      <c r="C9" s="13" t="s">
        <v>4</v>
      </c>
      <c r="D9" s="13"/>
      <c r="E9" s="13"/>
      <c r="F9" s="13"/>
      <c r="G9" s="33"/>
      <c r="H9" s="115">
        <v>4500</v>
      </c>
      <c r="I9" s="12"/>
    </row>
    <row r="10" spans="1:9" x14ac:dyDescent="0.35">
      <c r="A10" s="13"/>
      <c r="B10" s="16"/>
      <c r="C10" s="13" t="s">
        <v>6</v>
      </c>
      <c r="D10" s="13"/>
      <c r="E10" s="13"/>
      <c r="F10" s="13"/>
      <c r="G10" s="33"/>
      <c r="H10" s="115">
        <v>0</v>
      </c>
      <c r="I10" s="12"/>
    </row>
    <row r="11" spans="1:9" x14ac:dyDescent="0.35">
      <c r="A11" s="13"/>
      <c r="B11" s="16"/>
      <c r="C11" s="13" t="s">
        <v>62</v>
      </c>
      <c r="D11" s="13"/>
      <c r="E11" s="13"/>
      <c r="F11" s="13"/>
      <c r="G11" s="116"/>
      <c r="H11" s="115">
        <v>2000</v>
      </c>
      <c r="I11" s="12"/>
    </row>
    <row r="12" spans="1:9" x14ac:dyDescent="0.35">
      <c r="A12" s="13"/>
      <c r="B12" s="16"/>
      <c r="C12" s="13" t="s">
        <v>7</v>
      </c>
      <c r="D12" s="13"/>
      <c r="E12" s="13"/>
      <c r="F12" s="13"/>
      <c r="G12" s="33"/>
      <c r="H12" s="115">
        <v>0</v>
      </c>
      <c r="I12" s="12"/>
    </row>
    <row r="13" spans="1:9" x14ac:dyDescent="0.35">
      <c r="A13" s="13"/>
      <c r="B13" s="16"/>
      <c r="C13" s="13" t="s">
        <v>8</v>
      </c>
      <c r="D13" s="13"/>
      <c r="E13" s="13"/>
      <c r="F13" s="13"/>
      <c r="G13" s="33"/>
      <c r="H13" s="115">
        <v>0</v>
      </c>
      <c r="I13" s="12"/>
    </row>
    <row r="14" spans="1:9" x14ac:dyDescent="0.35">
      <c r="A14" s="13"/>
      <c r="B14" s="16"/>
      <c r="C14" s="13" t="s">
        <v>9</v>
      </c>
      <c r="D14" s="13"/>
      <c r="E14" s="13"/>
      <c r="F14" s="13"/>
      <c r="G14" s="33"/>
      <c r="H14" s="108">
        <v>7068</v>
      </c>
      <c r="I14" s="12"/>
    </row>
    <row r="15" spans="1:9" x14ac:dyDescent="0.35">
      <c r="A15" s="17"/>
      <c r="B15" s="18"/>
      <c r="C15" s="17" t="s">
        <v>5</v>
      </c>
      <c r="D15" s="17"/>
      <c r="E15" s="17"/>
      <c r="F15" s="17"/>
      <c r="G15" s="33"/>
      <c r="H15" s="108">
        <v>3000</v>
      </c>
      <c r="I15" s="12"/>
    </row>
    <row r="16" spans="1:9" ht="15" thickBot="1" x14ac:dyDescent="0.4">
      <c r="A16" s="17"/>
      <c r="B16" s="19" t="s">
        <v>60</v>
      </c>
      <c r="C16" s="20"/>
      <c r="D16" s="20"/>
      <c r="E16" s="20"/>
      <c r="F16" s="20"/>
      <c r="G16" s="117">
        <v>500</v>
      </c>
      <c r="H16" s="118"/>
      <c r="I16" s="29"/>
    </row>
    <row r="17" spans="1:9" ht="16" thickTop="1" x14ac:dyDescent="0.35">
      <c r="A17" s="130" t="s">
        <v>58</v>
      </c>
      <c r="B17" s="130"/>
      <c r="C17" s="130"/>
      <c r="D17" s="130"/>
      <c r="E17" s="130"/>
      <c r="F17" s="131"/>
      <c r="G17" s="132">
        <f>SUM(G6:G16)</f>
        <v>19268</v>
      </c>
      <c r="H17" s="133"/>
      <c r="I17" s="134"/>
    </row>
    <row r="18" spans="1:9" ht="15.5" x14ac:dyDescent="0.35">
      <c r="A18" s="15" t="s">
        <v>10</v>
      </c>
      <c r="B18" s="16"/>
      <c r="C18" s="13"/>
      <c r="D18" s="13"/>
      <c r="E18" s="13"/>
      <c r="F18" s="13"/>
      <c r="G18" s="119"/>
      <c r="H18" s="120"/>
      <c r="I18" s="32"/>
    </row>
    <row r="19" spans="1:9" x14ac:dyDescent="0.35">
      <c r="A19" s="13"/>
      <c r="B19" s="16" t="s">
        <v>12</v>
      </c>
      <c r="C19" s="13"/>
      <c r="D19" s="13"/>
      <c r="E19" s="13"/>
      <c r="F19" s="13"/>
      <c r="G19" s="33">
        <f>SUM(H20:H26)</f>
        <v>11169</v>
      </c>
      <c r="H19" s="115"/>
      <c r="I19" s="12"/>
    </row>
    <row r="20" spans="1:9" x14ac:dyDescent="0.35">
      <c r="A20" s="13"/>
      <c r="B20" s="16"/>
      <c r="C20" s="13" t="s">
        <v>3</v>
      </c>
      <c r="D20" s="13"/>
      <c r="E20" s="13"/>
      <c r="F20" s="13"/>
      <c r="G20" s="33"/>
      <c r="H20" s="115">
        <v>2200</v>
      </c>
      <c r="I20" s="12"/>
    </row>
    <row r="21" spans="1:9" x14ac:dyDescent="0.35">
      <c r="A21" s="13"/>
      <c r="B21" s="16"/>
      <c r="C21" s="13" t="s">
        <v>4</v>
      </c>
      <c r="D21" s="13"/>
      <c r="E21" s="13"/>
      <c r="F21" s="13"/>
      <c r="G21" s="33"/>
      <c r="H21" s="115">
        <v>3500</v>
      </c>
      <c r="I21" s="12"/>
    </row>
    <row r="22" spans="1:9" x14ac:dyDescent="0.35">
      <c r="A22" s="13"/>
      <c r="B22" s="16"/>
      <c r="C22" s="13" t="s">
        <v>6</v>
      </c>
      <c r="D22" s="13"/>
      <c r="E22" s="13"/>
      <c r="F22" s="13"/>
      <c r="G22" s="33"/>
      <c r="H22" s="115">
        <v>200</v>
      </c>
      <c r="I22" s="12"/>
    </row>
    <row r="23" spans="1:9" x14ac:dyDescent="0.35">
      <c r="A23" s="13"/>
      <c r="B23" s="16"/>
      <c r="C23" s="13" t="s">
        <v>62</v>
      </c>
      <c r="D23" s="13"/>
      <c r="E23" s="13"/>
      <c r="F23" s="13"/>
      <c r="G23" s="33"/>
      <c r="H23" s="115">
        <v>1350</v>
      </c>
      <c r="I23" s="12"/>
    </row>
    <row r="24" spans="1:9" x14ac:dyDescent="0.35">
      <c r="A24" s="13"/>
      <c r="B24" s="16"/>
      <c r="C24" s="13" t="s">
        <v>7</v>
      </c>
      <c r="D24" s="13"/>
      <c r="E24" s="13"/>
      <c r="F24" s="13"/>
      <c r="G24" s="33"/>
      <c r="H24" s="115">
        <v>0</v>
      </c>
      <c r="I24" s="12"/>
    </row>
    <row r="25" spans="1:9" x14ac:dyDescent="0.35">
      <c r="A25" s="13"/>
      <c r="B25" s="16"/>
      <c r="C25" s="13" t="s">
        <v>8</v>
      </c>
      <c r="D25" s="13"/>
      <c r="E25" s="13"/>
      <c r="F25" s="13"/>
      <c r="G25" s="33"/>
      <c r="H25" s="115">
        <v>0</v>
      </c>
      <c r="I25" s="12"/>
    </row>
    <row r="26" spans="1:9" x14ac:dyDescent="0.35">
      <c r="A26" s="13"/>
      <c r="B26" s="16"/>
      <c r="C26" s="13" t="s">
        <v>9</v>
      </c>
      <c r="D26" s="13"/>
      <c r="E26" s="13"/>
      <c r="F26" s="13"/>
      <c r="G26" s="33"/>
      <c r="H26" s="108">
        <v>3919</v>
      </c>
      <c r="I26" s="12"/>
    </row>
    <row r="27" spans="1:9" x14ac:dyDescent="0.35">
      <c r="A27" s="13"/>
      <c r="B27" s="16"/>
      <c r="C27" s="13"/>
      <c r="D27" s="13"/>
      <c r="E27" s="13"/>
      <c r="F27" s="13"/>
      <c r="G27" s="33"/>
      <c r="H27" s="115"/>
      <c r="I27" s="12"/>
    </row>
    <row r="28" spans="1:9" x14ac:dyDescent="0.35">
      <c r="A28" s="13"/>
      <c r="B28" s="16" t="s">
        <v>13</v>
      </c>
      <c r="C28" s="13"/>
      <c r="D28" s="13"/>
      <c r="E28" s="13"/>
      <c r="F28" s="13"/>
      <c r="G28" s="33">
        <f>SUM(H29:H30)</f>
        <v>100</v>
      </c>
      <c r="H28" s="115"/>
      <c r="I28" s="12"/>
    </row>
    <row r="29" spans="1:9" x14ac:dyDescent="0.35">
      <c r="A29" s="13"/>
      <c r="B29" s="16"/>
      <c r="C29" s="13" t="s">
        <v>14</v>
      </c>
      <c r="D29" s="13"/>
      <c r="E29" s="13"/>
      <c r="F29" s="13"/>
      <c r="G29" s="33"/>
      <c r="H29" s="115">
        <v>0</v>
      </c>
      <c r="I29" s="12"/>
    </row>
    <row r="30" spans="1:9" x14ac:dyDescent="0.35">
      <c r="A30" s="13"/>
      <c r="B30" s="16"/>
      <c r="C30" s="13" t="s">
        <v>15</v>
      </c>
      <c r="D30" s="13"/>
      <c r="E30" s="13"/>
      <c r="F30" s="13"/>
      <c r="G30" s="33"/>
      <c r="H30" s="115">
        <v>100</v>
      </c>
      <c r="I30" s="12"/>
    </row>
    <row r="31" spans="1:9" x14ac:dyDescent="0.35">
      <c r="A31" s="13"/>
      <c r="B31" s="16"/>
      <c r="C31" s="13"/>
      <c r="D31" s="13"/>
      <c r="E31" s="13"/>
      <c r="F31" s="13"/>
      <c r="G31" s="33"/>
      <c r="H31" s="115"/>
      <c r="I31" s="12"/>
    </row>
    <row r="32" spans="1:9" x14ac:dyDescent="0.35">
      <c r="A32" s="13"/>
      <c r="B32" s="16" t="s">
        <v>16</v>
      </c>
      <c r="C32" s="13"/>
      <c r="D32" s="13"/>
      <c r="E32" s="13"/>
      <c r="F32" s="13"/>
      <c r="G32" s="33">
        <f>SUM(H33:H41)</f>
        <v>740</v>
      </c>
      <c r="H32" s="115"/>
      <c r="I32" s="12"/>
    </row>
    <row r="33" spans="1:9" x14ac:dyDescent="0.35">
      <c r="A33" s="13"/>
      <c r="B33" s="16"/>
      <c r="C33" s="13" t="s">
        <v>17</v>
      </c>
      <c r="D33" s="13"/>
      <c r="E33" s="13"/>
      <c r="F33" s="13"/>
      <c r="G33" s="33"/>
      <c r="H33" s="115">
        <v>305</v>
      </c>
      <c r="I33" s="12"/>
    </row>
    <row r="34" spans="1:9" x14ac:dyDescent="0.35">
      <c r="A34" s="13"/>
      <c r="B34" s="16"/>
      <c r="C34" s="13" t="s">
        <v>18</v>
      </c>
      <c r="D34" s="13"/>
      <c r="E34" s="13"/>
      <c r="F34" s="13"/>
      <c r="G34" s="33"/>
      <c r="H34" s="115">
        <v>100</v>
      </c>
      <c r="I34" s="12"/>
    </row>
    <row r="35" spans="1:9" x14ac:dyDescent="0.35">
      <c r="A35" s="13"/>
      <c r="B35" s="16"/>
      <c r="C35" s="13" t="s">
        <v>19</v>
      </c>
      <c r="D35" s="13"/>
      <c r="E35" s="13"/>
      <c r="F35" s="13"/>
      <c r="G35" s="33"/>
      <c r="H35" s="115">
        <v>50</v>
      </c>
      <c r="I35" s="12"/>
    </row>
    <row r="36" spans="1:9" x14ac:dyDescent="0.35">
      <c r="A36" s="13"/>
      <c r="B36" s="16"/>
      <c r="C36" s="13" t="s">
        <v>20</v>
      </c>
      <c r="D36" s="13"/>
      <c r="E36" s="13"/>
      <c r="F36" s="13"/>
      <c r="G36" s="33"/>
      <c r="H36" s="108">
        <v>55</v>
      </c>
      <c r="I36" s="12" t="s">
        <v>103</v>
      </c>
    </row>
    <row r="37" spans="1:9" x14ac:dyDescent="0.35">
      <c r="A37" s="13"/>
      <c r="B37" s="16"/>
      <c r="C37" s="13" t="s">
        <v>21</v>
      </c>
      <c r="D37" s="13"/>
      <c r="E37" s="13"/>
      <c r="F37" s="13"/>
      <c r="G37" s="33"/>
      <c r="H37" s="115">
        <v>50</v>
      </c>
      <c r="I37" s="12"/>
    </row>
    <row r="38" spans="1:9" x14ac:dyDescent="0.35">
      <c r="A38" s="106"/>
      <c r="B38" s="106"/>
      <c r="C38" s="106" t="s">
        <v>22</v>
      </c>
      <c r="D38" s="106"/>
      <c r="E38" s="106"/>
      <c r="F38" s="106"/>
      <c r="G38" s="121"/>
      <c r="H38" s="115">
        <v>0</v>
      </c>
      <c r="I38" s="109"/>
    </row>
    <row r="39" spans="1:9" x14ac:dyDescent="0.35">
      <c r="A39" s="13"/>
      <c r="B39" s="16"/>
      <c r="C39" s="13" t="s">
        <v>23</v>
      </c>
      <c r="D39" s="13"/>
      <c r="E39" s="13"/>
      <c r="F39" s="13"/>
      <c r="G39" s="33"/>
      <c r="H39" s="115">
        <v>30</v>
      </c>
      <c r="I39" s="12"/>
    </row>
    <row r="40" spans="1:9" x14ac:dyDescent="0.35">
      <c r="A40" s="13"/>
      <c r="B40" s="16"/>
      <c r="C40" s="13" t="s">
        <v>24</v>
      </c>
      <c r="D40" s="13"/>
      <c r="E40" s="13"/>
      <c r="F40" s="13"/>
      <c r="G40" s="33"/>
      <c r="H40" s="115">
        <v>150</v>
      </c>
      <c r="I40" s="12"/>
    </row>
    <row r="41" spans="1:9" x14ac:dyDescent="0.35">
      <c r="A41" s="13"/>
      <c r="B41" s="16"/>
      <c r="C41" s="13" t="s">
        <v>25</v>
      </c>
      <c r="D41" s="13"/>
      <c r="E41" s="13"/>
      <c r="F41" s="13"/>
      <c r="G41" s="33"/>
      <c r="H41" s="115">
        <v>0</v>
      </c>
      <c r="I41" s="12"/>
    </row>
    <row r="42" spans="1:9" x14ac:dyDescent="0.35">
      <c r="A42" s="13"/>
      <c r="B42" s="16"/>
      <c r="C42" s="13"/>
      <c r="D42" s="13"/>
      <c r="E42" s="13"/>
      <c r="F42" s="13"/>
      <c r="G42" s="33"/>
      <c r="H42" s="115"/>
      <c r="I42" s="12"/>
    </row>
    <row r="43" spans="1:9" x14ac:dyDescent="0.35">
      <c r="A43" s="13"/>
      <c r="B43" s="16" t="s">
        <v>26</v>
      </c>
      <c r="C43" s="13"/>
      <c r="D43" s="13"/>
      <c r="E43" s="13"/>
      <c r="F43" s="13"/>
      <c r="G43" s="33">
        <f>SUM(H44:H62)</f>
        <v>6380</v>
      </c>
      <c r="H43" s="34"/>
      <c r="I43" s="12"/>
    </row>
    <row r="44" spans="1:9" x14ac:dyDescent="0.35">
      <c r="A44" s="13"/>
      <c r="B44" s="16"/>
      <c r="C44" s="13" t="s">
        <v>27</v>
      </c>
      <c r="D44" s="13"/>
      <c r="E44" s="13"/>
      <c r="F44" s="13"/>
      <c r="G44" s="33"/>
      <c r="H44" s="115">
        <v>50</v>
      </c>
      <c r="I44" s="12"/>
    </row>
    <row r="45" spans="1:9" x14ac:dyDescent="0.35">
      <c r="A45" s="13"/>
      <c r="B45" s="16"/>
      <c r="C45" s="13" t="s">
        <v>28</v>
      </c>
      <c r="D45" s="13"/>
      <c r="E45" s="13"/>
      <c r="F45" s="13"/>
      <c r="G45" s="33"/>
      <c r="H45" s="115">
        <f>SUM(I46:I51)</f>
        <v>850</v>
      </c>
      <c r="I45" s="12"/>
    </row>
    <row r="46" spans="1:9" x14ac:dyDescent="0.35">
      <c r="A46" s="13"/>
      <c r="B46" s="16"/>
      <c r="C46" s="13"/>
      <c r="D46" s="13" t="s">
        <v>29</v>
      </c>
      <c r="E46" s="13"/>
      <c r="F46" s="13"/>
      <c r="G46" s="33"/>
      <c r="H46" s="115"/>
      <c r="I46" s="123">
        <v>250</v>
      </c>
    </row>
    <row r="47" spans="1:9" x14ac:dyDescent="0.35">
      <c r="A47" s="13"/>
      <c r="B47" s="16"/>
      <c r="C47" s="13"/>
      <c r="D47" s="13" t="s">
        <v>63</v>
      </c>
      <c r="E47" s="13"/>
      <c r="F47" s="13"/>
      <c r="G47" s="33"/>
      <c r="H47" s="115"/>
      <c r="I47" s="123">
        <v>0</v>
      </c>
    </row>
    <row r="48" spans="1:9" x14ac:dyDescent="0.35">
      <c r="A48" s="13"/>
      <c r="B48" s="16"/>
      <c r="C48" s="13"/>
      <c r="D48" s="13" t="s">
        <v>30</v>
      </c>
      <c r="E48" s="13"/>
      <c r="F48" s="13"/>
      <c r="G48" s="33"/>
      <c r="H48" s="115"/>
      <c r="I48" s="123">
        <v>300</v>
      </c>
    </row>
    <row r="49" spans="1:9" x14ac:dyDescent="0.35">
      <c r="A49" s="13"/>
      <c r="B49" s="16"/>
      <c r="C49" s="13"/>
      <c r="D49" s="13" t="s">
        <v>31</v>
      </c>
      <c r="E49" s="13"/>
      <c r="F49" s="13"/>
      <c r="G49" s="33"/>
      <c r="H49" s="115"/>
      <c r="I49" s="123">
        <v>0</v>
      </c>
    </row>
    <row r="50" spans="1:9" x14ac:dyDescent="0.35">
      <c r="A50" s="13"/>
      <c r="B50" s="16"/>
      <c r="C50" s="13"/>
      <c r="D50" s="13" t="s">
        <v>32</v>
      </c>
      <c r="E50" s="13"/>
      <c r="F50" s="13"/>
      <c r="G50" s="33"/>
      <c r="H50" s="115"/>
      <c r="I50" s="123">
        <v>0</v>
      </c>
    </row>
    <row r="51" spans="1:9" ht="15.5" x14ac:dyDescent="0.35">
      <c r="A51" s="13"/>
      <c r="B51" s="16"/>
      <c r="C51" s="13"/>
      <c r="D51" s="110" t="s">
        <v>101</v>
      </c>
      <c r="E51" s="13"/>
      <c r="F51" s="13"/>
      <c r="G51" s="33"/>
      <c r="H51" s="115"/>
      <c r="I51" s="123">
        <v>300</v>
      </c>
    </row>
    <row r="52" spans="1:9" x14ac:dyDescent="0.35">
      <c r="A52" s="13"/>
      <c r="B52" s="16"/>
      <c r="C52" s="13"/>
      <c r="D52" s="13"/>
      <c r="E52" s="13"/>
      <c r="F52" s="13"/>
      <c r="G52" s="33"/>
      <c r="H52" s="115"/>
      <c r="I52" s="123"/>
    </row>
    <row r="53" spans="1:9" x14ac:dyDescent="0.35">
      <c r="A53" s="13"/>
      <c r="B53" s="16"/>
      <c r="C53" s="13" t="s">
        <v>33</v>
      </c>
      <c r="D53" s="13"/>
      <c r="E53" s="13"/>
      <c r="F53" s="13"/>
      <c r="G53" s="33"/>
      <c r="H53" s="115">
        <v>50</v>
      </c>
      <c r="I53" s="123"/>
    </row>
    <row r="54" spans="1:9" x14ac:dyDescent="0.35">
      <c r="A54" s="13"/>
      <c r="B54" s="16"/>
      <c r="C54" s="13"/>
      <c r="D54" s="13"/>
      <c r="E54" s="13"/>
      <c r="F54" s="13"/>
      <c r="G54" s="33"/>
      <c r="H54" s="115"/>
      <c r="I54" s="123"/>
    </row>
    <row r="55" spans="1:9" x14ac:dyDescent="0.35">
      <c r="A55" s="13"/>
      <c r="B55" s="16"/>
      <c r="C55" s="13" t="s">
        <v>34</v>
      </c>
      <c r="D55" s="13"/>
      <c r="E55" s="13"/>
      <c r="F55" s="13"/>
      <c r="G55" s="33"/>
      <c r="H55" s="115">
        <f>SUM(I56:I60)</f>
        <v>1950</v>
      </c>
      <c r="I55" s="123"/>
    </row>
    <row r="56" spans="1:9" x14ac:dyDescent="0.35">
      <c r="A56" s="13"/>
      <c r="B56" s="16"/>
      <c r="C56" s="13"/>
      <c r="D56" s="13" t="s">
        <v>35</v>
      </c>
      <c r="E56" s="13"/>
      <c r="F56" s="13"/>
      <c r="G56" s="33"/>
      <c r="H56" s="115"/>
      <c r="I56" s="123">
        <v>750</v>
      </c>
    </row>
    <row r="57" spans="1:9" x14ac:dyDescent="0.35">
      <c r="A57" s="13"/>
      <c r="B57" s="16"/>
      <c r="C57" s="13"/>
      <c r="D57" s="13" t="s">
        <v>36</v>
      </c>
      <c r="E57" s="13"/>
      <c r="F57" s="13"/>
      <c r="G57" s="33"/>
      <c r="H57" s="115"/>
      <c r="I57" s="123">
        <v>750</v>
      </c>
    </row>
    <row r="58" spans="1:9" x14ac:dyDescent="0.35">
      <c r="A58" s="13"/>
      <c r="B58" s="16"/>
      <c r="C58" s="13"/>
      <c r="D58" s="13" t="s">
        <v>37</v>
      </c>
      <c r="E58" s="13"/>
      <c r="F58" s="13"/>
      <c r="G58" s="33"/>
      <c r="H58" s="34"/>
      <c r="I58" s="123">
        <v>100</v>
      </c>
    </row>
    <row r="59" spans="1:9" x14ac:dyDescent="0.35">
      <c r="A59" s="13"/>
      <c r="B59" s="16"/>
      <c r="C59" s="13"/>
      <c r="D59" s="13" t="s">
        <v>38</v>
      </c>
      <c r="E59" s="13"/>
      <c r="F59" s="13"/>
      <c r="G59" s="33"/>
      <c r="H59" s="34"/>
      <c r="I59" s="123">
        <v>350</v>
      </c>
    </row>
    <row r="60" spans="1:9" x14ac:dyDescent="0.35">
      <c r="A60" s="13"/>
      <c r="B60" s="16"/>
      <c r="C60" s="13"/>
      <c r="D60" s="13" t="s">
        <v>39</v>
      </c>
      <c r="E60" s="13"/>
      <c r="F60" s="13"/>
      <c r="G60" s="33"/>
      <c r="H60" s="34"/>
      <c r="I60" s="123">
        <v>0</v>
      </c>
    </row>
    <row r="61" spans="1:9" x14ac:dyDescent="0.35">
      <c r="A61" s="13"/>
      <c r="B61" s="16"/>
      <c r="C61" s="13"/>
      <c r="D61" s="13"/>
      <c r="E61" s="13"/>
      <c r="F61" s="13"/>
      <c r="G61" s="33"/>
      <c r="H61" s="34"/>
      <c r="I61" s="123"/>
    </row>
    <row r="62" spans="1:9" x14ac:dyDescent="0.35">
      <c r="A62" s="13"/>
      <c r="B62" s="16"/>
      <c r="C62" s="13" t="s">
        <v>40</v>
      </c>
      <c r="D62" s="13"/>
      <c r="E62" s="13"/>
      <c r="F62" s="13"/>
      <c r="G62" s="33"/>
      <c r="H62" s="115">
        <f>SUM(I63:I72)</f>
        <v>3480</v>
      </c>
      <c r="I62" s="123"/>
    </row>
    <row r="63" spans="1:9" x14ac:dyDescent="0.35">
      <c r="A63" s="13"/>
      <c r="B63" s="16"/>
      <c r="C63" s="13"/>
      <c r="D63" s="13" t="s">
        <v>41</v>
      </c>
      <c r="E63" s="13"/>
      <c r="F63" s="13"/>
      <c r="G63" s="33"/>
      <c r="H63" s="34"/>
      <c r="I63" s="109">
        <v>1130</v>
      </c>
    </row>
    <row r="64" spans="1:9" x14ac:dyDescent="0.35">
      <c r="A64" s="13"/>
      <c r="B64" s="16"/>
      <c r="C64" s="13"/>
      <c r="D64" s="13" t="s">
        <v>42</v>
      </c>
      <c r="E64" s="13"/>
      <c r="F64" s="13"/>
      <c r="G64" s="33"/>
      <c r="H64" s="34"/>
      <c r="I64" s="123">
        <v>275</v>
      </c>
    </row>
    <row r="65" spans="1:9" x14ac:dyDescent="0.35">
      <c r="A65" s="13"/>
      <c r="B65" s="16"/>
      <c r="C65" s="13"/>
      <c r="D65" s="13" t="s">
        <v>43</v>
      </c>
      <c r="E65" s="13"/>
      <c r="F65" s="13"/>
      <c r="G65" s="33"/>
      <c r="H65" s="34"/>
      <c r="I65" s="123">
        <v>200</v>
      </c>
    </row>
    <row r="66" spans="1:9" x14ac:dyDescent="0.35">
      <c r="A66" s="13"/>
      <c r="B66" s="16"/>
      <c r="C66" s="13"/>
      <c r="D66" s="13" t="s">
        <v>44</v>
      </c>
      <c r="E66" s="13"/>
      <c r="F66" s="13"/>
      <c r="G66" s="33"/>
      <c r="H66" s="34"/>
      <c r="I66" s="123">
        <v>225</v>
      </c>
    </row>
    <row r="67" spans="1:9" x14ac:dyDescent="0.35">
      <c r="A67" s="13"/>
      <c r="B67" s="16"/>
      <c r="C67" s="13"/>
      <c r="D67" s="13" t="s">
        <v>45</v>
      </c>
      <c r="E67" s="13"/>
      <c r="F67" s="13"/>
      <c r="G67" s="33"/>
      <c r="H67" s="34"/>
      <c r="I67" s="123">
        <v>50</v>
      </c>
    </row>
    <row r="68" spans="1:9" x14ac:dyDescent="0.35">
      <c r="A68" s="13"/>
      <c r="B68" s="16"/>
      <c r="C68" s="13"/>
      <c r="D68" s="13" t="s">
        <v>46</v>
      </c>
      <c r="E68" s="13"/>
      <c r="F68" s="13"/>
      <c r="G68" s="33"/>
      <c r="H68" s="34"/>
      <c r="I68" s="123">
        <v>50</v>
      </c>
    </row>
    <row r="69" spans="1:9" x14ac:dyDescent="0.35">
      <c r="A69" s="13"/>
      <c r="B69" s="16"/>
      <c r="C69" s="13"/>
      <c r="D69" s="13" t="s">
        <v>47</v>
      </c>
      <c r="E69" s="13"/>
      <c r="F69" s="13"/>
      <c r="G69" s="33"/>
      <c r="H69" s="34"/>
      <c r="I69" s="123">
        <v>50</v>
      </c>
    </row>
    <row r="70" spans="1:9" x14ac:dyDescent="0.35">
      <c r="A70" s="13"/>
      <c r="B70" s="16"/>
      <c r="C70" s="13"/>
      <c r="D70" s="13" t="s">
        <v>48</v>
      </c>
      <c r="E70" s="13"/>
      <c r="F70" s="13"/>
      <c r="G70" s="33"/>
      <c r="H70" s="34"/>
      <c r="I70" s="123">
        <v>800</v>
      </c>
    </row>
    <row r="71" spans="1:9" x14ac:dyDescent="0.35">
      <c r="A71" s="13"/>
      <c r="B71" s="16"/>
      <c r="C71" s="13"/>
      <c r="D71" s="13" t="s">
        <v>49</v>
      </c>
      <c r="E71" s="13"/>
      <c r="F71" s="13"/>
      <c r="G71" s="33"/>
      <c r="H71" s="34"/>
      <c r="I71" s="123">
        <v>600</v>
      </c>
    </row>
    <row r="72" spans="1:9" x14ac:dyDescent="0.35">
      <c r="A72" s="13"/>
      <c r="B72" s="16"/>
      <c r="C72" s="13"/>
      <c r="D72" s="13" t="s">
        <v>50</v>
      </c>
      <c r="E72" s="13"/>
      <c r="F72" s="13"/>
      <c r="G72" s="33"/>
      <c r="H72" s="34"/>
      <c r="I72" s="123">
        <v>100</v>
      </c>
    </row>
    <row r="73" spans="1:9" x14ac:dyDescent="0.35">
      <c r="A73" s="13"/>
      <c r="B73" s="16"/>
      <c r="C73" s="13"/>
      <c r="D73" s="13"/>
      <c r="E73" s="13"/>
      <c r="F73" s="13"/>
      <c r="G73" s="33"/>
      <c r="H73" s="115"/>
      <c r="I73" s="123"/>
    </row>
    <row r="74" spans="1:9" x14ac:dyDescent="0.35">
      <c r="A74" s="13"/>
      <c r="B74" s="16" t="s">
        <v>51</v>
      </c>
      <c r="C74" s="13"/>
      <c r="D74" s="13"/>
      <c r="E74" s="13"/>
      <c r="F74" s="13"/>
      <c r="G74" s="33">
        <f>SUM(H75:H76)</f>
        <v>1000</v>
      </c>
      <c r="H74" s="115"/>
      <c r="I74" s="123"/>
    </row>
    <row r="75" spans="1:9" x14ac:dyDescent="0.35">
      <c r="A75" s="13"/>
      <c r="B75" s="16"/>
      <c r="C75" s="13" t="s">
        <v>52</v>
      </c>
      <c r="D75" s="13"/>
      <c r="E75" s="13"/>
      <c r="F75" s="13"/>
      <c r="G75" s="33"/>
      <c r="H75" s="115">
        <v>500</v>
      </c>
      <c r="I75" s="123"/>
    </row>
    <row r="76" spans="1:9" x14ac:dyDescent="0.35">
      <c r="A76" s="13"/>
      <c r="B76" s="16"/>
      <c r="C76" s="13" t="s">
        <v>102</v>
      </c>
      <c r="D76" s="13"/>
      <c r="E76" s="13"/>
      <c r="F76" s="13"/>
      <c r="G76" s="33"/>
      <c r="H76" s="115">
        <v>500</v>
      </c>
      <c r="I76" s="123"/>
    </row>
    <row r="77" spans="1:9" x14ac:dyDescent="0.35">
      <c r="A77" s="13"/>
      <c r="B77" s="16"/>
      <c r="C77" s="13"/>
      <c r="D77" s="13"/>
      <c r="E77" s="13"/>
      <c r="F77" s="13"/>
      <c r="G77" s="33"/>
      <c r="H77" s="115"/>
      <c r="I77" s="123"/>
    </row>
    <row r="78" spans="1:9" x14ac:dyDescent="0.35">
      <c r="A78" s="13"/>
      <c r="B78" s="16" t="s">
        <v>54</v>
      </c>
      <c r="C78" s="13"/>
      <c r="D78" s="13"/>
      <c r="E78" s="13"/>
      <c r="F78" s="13"/>
      <c r="G78" s="33">
        <v>0</v>
      </c>
      <c r="H78" s="115"/>
      <c r="I78" s="123"/>
    </row>
    <row r="79" spans="1:9" x14ac:dyDescent="0.35">
      <c r="A79" s="13"/>
      <c r="B79" s="16"/>
      <c r="C79" s="13"/>
      <c r="D79" s="13"/>
      <c r="E79" s="13"/>
      <c r="F79" s="13"/>
      <c r="G79" s="33"/>
      <c r="H79" s="115"/>
      <c r="I79" s="123"/>
    </row>
    <row r="80" spans="1:9" x14ac:dyDescent="0.35">
      <c r="A80" s="13"/>
      <c r="B80" s="16" t="s">
        <v>55</v>
      </c>
      <c r="C80" s="13"/>
      <c r="D80" s="13"/>
      <c r="E80" s="13"/>
      <c r="F80" s="13"/>
      <c r="G80" s="33">
        <f>SUM(H81:H82)</f>
        <v>0</v>
      </c>
      <c r="H80" s="115"/>
      <c r="I80" s="123"/>
    </row>
    <row r="81" spans="1:9" x14ac:dyDescent="0.35">
      <c r="A81" s="13"/>
      <c r="B81" s="16"/>
      <c r="C81" s="13" t="s">
        <v>56</v>
      </c>
      <c r="D81" s="13"/>
      <c r="E81" s="13"/>
      <c r="F81" s="13"/>
      <c r="G81" s="33"/>
      <c r="H81" s="115">
        <v>0</v>
      </c>
      <c r="I81" s="123"/>
    </row>
    <row r="82" spans="1:9" x14ac:dyDescent="0.35">
      <c r="A82" s="13"/>
      <c r="B82" s="16"/>
      <c r="C82" s="13" t="s">
        <v>57</v>
      </c>
      <c r="D82" s="13"/>
      <c r="E82" s="13"/>
      <c r="F82" s="13"/>
      <c r="G82" s="33"/>
      <c r="H82" s="115"/>
      <c r="I82" s="12"/>
    </row>
    <row r="83" spans="1:9" ht="15" thickBot="1" x14ac:dyDescent="0.4">
      <c r="A83" s="17"/>
      <c r="B83" s="19"/>
      <c r="C83" s="20"/>
      <c r="D83" s="20"/>
      <c r="E83" s="20"/>
      <c r="F83" s="20"/>
      <c r="G83" s="117"/>
      <c r="H83" s="118"/>
      <c r="I83" s="29"/>
    </row>
    <row r="84" spans="1:9" ht="16" thickTop="1" x14ac:dyDescent="0.35">
      <c r="A84" s="130" t="s">
        <v>61</v>
      </c>
      <c r="B84" s="130"/>
      <c r="C84" s="130"/>
      <c r="D84" s="130"/>
      <c r="E84" s="130"/>
      <c r="F84" s="131"/>
      <c r="G84" s="135">
        <f>SUM(G19:G80)</f>
        <v>19389</v>
      </c>
      <c r="H84" s="136"/>
      <c r="I84" s="137"/>
    </row>
    <row r="85" spans="1:9" ht="15.5" x14ac:dyDescent="0.35">
      <c r="A85" s="103"/>
      <c r="B85" s="103"/>
      <c r="C85" s="103"/>
      <c r="D85" s="103"/>
      <c r="E85" s="103"/>
      <c r="F85" s="104"/>
      <c r="G85" s="138"/>
      <c r="H85" s="139"/>
      <c r="I85" s="140"/>
    </row>
    <row r="86" spans="1:9" ht="18.5" x14ac:dyDescent="0.45">
      <c r="A86" s="141" t="s">
        <v>59</v>
      </c>
      <c r="B86" s="141"/>
      <c r="C86" s="141"/>
      <c r="D86" s="141"/>
      <c r="E86" s="141"/>
      <c r="F86" s="142"/>
      <c r="G86" s="143">
        <f>G17-G84</f>
        <v>-121</v>
      </c>
      <c r="H86" s="144"/>
      <c r="I86" s="145"/>
    </row>
    <row r="87" spans="1:9" ht="19" thickBot="1" x14ac:dyDescent="0.5">
      <c r="A87" s="141" t="s">
        <v>1</v>
      </c>
      <c r="B87" s="141"/>
      <c r="C87" s="141"/>
      <c r="D87" s="141"/>
      <c r="E87" s="141"/>
      <c r="F87" s="142"/>
      <c r="G87" s="146">
        <f>G3+G86</f>
        <v>3820.22</v>
      </c>
      <c r="H87" s="147"/>
      <c r="I87" s="148"/>
    </row>
  </sheetData>
  <mergeCells count="11">
    <mergeCell ref="G1:I1"/>
    <mergeCell ref="G3:I3"/>
    <mergeCell ref="A17:F17"/>
    <mergeCell ref="G17:I17"/>
    <mergeCell ref="A84:F84"/>
    <mergeCell ref="G84:I84"/>
    <mergeCell ref="G85:I85"/>
    <mergeCell ref="A86:F86"/>
    <mergeCell ref="G86:I86"/>
    <mergeCell ref="A87:F87"/>
    <mergeCell ref="G87:I8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7386-7ED9-4CA4-9ACF-843AA2E0BFBE}">
  <dimension ref="A1:J86"/>
  <sheetViews>
    <sheetView topLeftCell="A54" workbookViewId="0">
      <selection activeCell="G89" sqref="G89"/>
    </sheetView>
  </sheetViews>
  <sheetFormatPr defaultRowHeight="14.5" x14ac:dyDescent="0.35"/>
  <cols>
    <col min="1" max="1" width="5.7265625" style="13" customWidth="1"/>
    <col min="2" max="2" width="6.81640625" style="16" customWidth="1"/>
    <col min="3" max="4" width="6.81640625" style="13" customWidth="1"/>
    <col min="5" max="6" width="9.1796875" style="13"/>
    <col min="7" max="7" width="12.453125" style="43" customWidth="1"/>
    <col min="8" max="9" width="12.453125" style="7" customWidth="1"/>
    <col min="10" max="10" width="9.1796875" style="45"/>
  </cols>
  <sheetData>
    <row r="1" spans="1:10" s="1" customFormat="1" ht="16" thickBot="1" x14ac:dyDescent="0.4">
      <c r="A1" s="15"/>
      <c r="B1" s="15"/>
      <c r="C1" s="15"/>
      <c r="D1" s="15"/>
      <c r="E1" s="15"/>
      <c r="F1" s="15"/>
      <c r="G1" s="124" t="s">
        <v>64</v>
      </c>
      <c r="H1" s="125"/>
      <c r="I1" s="126"/>
      <c r="J1" s="46"/>
    </row>
    <row r="2" spans="1:10" s="1" customFormat="1" ht="15.5" x14ac:dyDescent="0.35">
      <c r="A2" s="15"/>
      <c r="B2" s="15"/>
      <c r="C2" s="15"/>
      <c r="D2" s="15"/>
      <c r="E2" s="15"/>
      <c r="F2" s="15"/>
      <c r="G2" s="8"/>
      <c r="H2" s="9"/>
      <c r="I2" s="10"/>
      <c r="J2" s="46"/>
    </row>
    <row r="3" spans="1:10" ht="15.5" x14ac:dyDescent="0.35">
      <c r="A3" s="15" t="s">
        <v>1</v>
      </c>
      <c r="G3" s="127">
        <v>2953.63</v>
      </c>
      <c r="H3" s="128"/>
      <c r="I3" s="129"/>
    </row>
    <row r="4" spans="1:10" x14ac:dyDescent="0.35">
      <c r="G4" s="6"/>
      <c r="H4" s="4"/>
      <c r="I4" s="5"/>
    </row>
    <row r="5" spans="1:10" ht="15.5" x14ac:dyDescent="0.35">
      <c r="A5" s="15" t="s">
        <v>0</v>
      </c>
      <c r="G5" s="6"/>
      <c r="H5" s="4"/>
      <c r="I5" s="5"/>
    </row>
    <row r="6" spans="1:10" x14ac:dyDescent="0.35">
      <c r="B6" s="16" t="s">
        <v>2</v>
      </c>
      <c r="G6" s="14">
        <v>0</v>
      </c>
      <c r="H6" s="11"/>
      <c r="I6" s="12"/>
    </row>
    <row r="7" spans="1:10" x14ac:dyDescent="0.35">
      <c r="B7" s="16" t="s">
        <v>11</v>
      </c>
      <c r="G7" s="14">
        <f>SUM(H8:H15)</f>
        <v>19700</v>
      </c>
      <c r="H7" s="11"/>
      <c r="I7" s="12"/>
    </row>
    <row r="8" spans="1:10" x14ac:dyDescent="0.35">
      <c r="C8" s="13" t="s">
        <v>3</v>
      </c>
      <c r="G8" s="14"/>
      <c r="H8" s="11">
        <v>2200</v>
      </c>
      <c r="I8" s="12"/>
    </row>
    <row r="9" spans="1:10" x14ac:dyDescent="0.35">
      <c r="C9" s="13" t="s">
        <v>4</v>
      </c>
      <c r="G9" s="14"/>
      <c r="H9" s="11">
        <v>5000</v>
      </c>
      <c r="I9" s="12"/>
    </row>
    <row r="10" spans="1:10" x14ac:dyDescent="0.35">
      <c r="C10" s="13" t="s">
        <v>6</v>
      </c>
      <c r="G10" s="14"/>
      <c r="H10" s="11">
        <v>2000</v>
      </c>
      <c r="I10" s="12"/>
    </row>
    <row r="11" spans="1:10" x14ac:dyDescent="0.35">
      <c r="C11" s="13" t="s">
        <v>62</v>
      </c>
      <c r="G11" s="26"/>
      <c r="H11" s="11">
        <v>2000</v>
      </c>
      <c r="I11" s="12"/>
    </row>
    <row r="12" spans="1:10" x14ac:dyDescent="0.35">
      <c r="C12" s="13" t="s">
        <v>7</v>
      </c>
      <c r="G12" s="14"/>
      <c r="H12" s="11">
        <v>0</v>
      </c>
      <c r="I12" s="12"/>
    </row>
    <row r="13" spans="1:10" x14ac:dyDescent="0.35">
      <c r="C13" s="13" t="s">
        <v>8</v>
      </c>
      <c r="G13" s="14"/>
      <c r="H13" s="11">
        <v>0</v>
      </c>
      <c r="I13" s="12"/>
    </row>
    <row r="14" spans="1:10" x14ac:dyDescent="0.35">
      <c r="C14" s="13" t="s">
        <v>9</v>
      </c>
      <c r="G14" s="14"/>
      <c r="H14" s="11">
        <v>8500</v>
      </c>
      <c r="I14" s="12"/>
    </row>
    <row r="15" spans="1:10" x14ac:dyDescent="0.35">
      <c r="A15" s="17"/>
      <c r="B15" s="18"/>
      <c r="C15" s="17" t="s">
        <v>5</v>
      </c>
      <c r="D15" s="17"/>
      <c r="E15" s="17"/>
      <c r="F15" s="17"/>
      <c r="G15" s="14"/>
      <c r="H15" s="11">
        <v>0</v>
      </c>
      <c r="I15" s="12"/>
    </row>
    <row r="16" spans="1:10" ht="15" thickBot="1" x14ac:dyDescent="0.4">
      <c r="A16" s="17"/>
      <c r="B16" s="19" t="s">
        <v>60</v>
      </c>
      <c r="C16" s="20"/>
      <c r="D16" s="20"/>
      <c r="E16" s="20"/>
      <c r="F16" s="20"/>
      <c r="G16" s="27">
        <v>850</v>
      </c>
      <c r="H16" s="28"/>
      <c r="I16" s="29"/>
    </row>
    <row r="17" spans="1:10" s="1" customFormat="1" ht="16" thickTop="1" x14ac:dyDescent="0.35">
      <c r="A17" s="130" t="s">
        <v>58</v>
      </c>
      <c r="B17" s="130"/>
      <c r="C17" s="130"/>
      <c r="D17" s="130"/>
      <c r="E17" s="130"/>
      <c r="F17" s="131"/>
      <c r="G17" s="132">
        <f>SUM(G6:G16)</f>
        <v>20550</v>
      </c>
      <c r="H17" s="133"/>
      <c r="I17" s="134"/>
      <c r="J17" s="46"/>
    </row>
    <row r="18" spans="1:10" ht="15.5" x14ac:dyDescent="0.35">
      <c r="A18" s="15" t="s">
        <v>10</v>
      </c>
      <c r="G18" s="30"/>
      <c r="H18" s="31"/>
      <c r="I18" s="32"/>
    </row>
    <row r="19" spans="1:10" x14ac:dyDescent="0.35">
      <c r="B19" s="16" t="s">
        <v>12</v>
      </c>
      <c r="G19" s="14">
        <f>SUM(H20:H26)</f>
        <v>13700</v>
      </c>
      <c r="H19" s="11"/>
      <c r="I19" s="12"/>
    </row>
    <row r="20" spans="1:10" x14ac:dyDescent="0.35">
      <c r="C20" s="13" t="s">
        <v>3</v>
      </c>
      <c r="G20" s="14"/>
      <c r="H20" s="11">
        <v>2200</v>
      </c>
      <c r="I20" s="12"/>
    </row>
    <row r="21" spans="1:10" x14ac:dyDescent="0.35">
      <c r="C21" s="13" t="s">
        <v>4</v>
      </c>
      <c r="G21" s="14"/>
      <c r="H21" s="11">
        <v>4200</v>
      </c>
      <c r="I21" s="12"/>
    </row>
    <row r="22" spans="1:10" x14ac:dyDescent="0.35">
      <c r="C22" s="13" t="s">
        <v>6</v>
      </c>
      <c r="G22" s="14"/>
      <c r="H22" s="11">
        <v>50</v>
      </c>
      <c r="I22" s="12"/>
    </row>
    <row r="23" spans="1:10" x14ac:dyDescent="0.35">
      <c r="C23" s="13" t="s">
        <v>62</v>
      </c>
      <c r="G23" s="14"/>
      <c r="H23" s="11">
        <v>1250</v>
      </c>
      <c r="I23" s="12"/>
    </row>
    <row r="24" spans="1:10" x14ac:dyDescent="0.35">
      <c r="C24" s="13" t="s">
        <v>7</v>
      </c>
      <c r="G24" s="14"/>
      <c r="H24" s="11">
        <v>0</v>
      </c>
      <c r="I24" s="12"/>
    </row>
    <row r="25" spans="1:10" x14ac:dyDescent="0.35">
      <c r="C25" s="13" t="s">
        <v>8</v>
      </c>
      <c r="G25" s="14"/>
      <c r="H25" s="11">
        <v>0</v>
      </c>
      <c r="I25" s="12"/>
    </row>
    <row r="26" spans="1:10" x14ac:dyDescent="0.35">
      <c r="C26" s="13" t="s">
        <v>9</v>
      </c>
      <c r="G26" s="14"/>
      <c r="H26" s="11">
        <v>6000</v>
      </c>
      <c r="I26" s="12"/>
    </row>
    <row r="27" spans="1:10" x14ac:dyDescent="0.35">
      <c r="G27" s="14"/>
      <c r="H27" s="11"/>
      <c r="I27" s="12"/>
    </row>
    <row r="28" spans="1:10" x14ac:dyDescent="0.35">
      <c r="B28" s="16" t="s">
        <v>13</v>
      </c>
      <c r="G28" s="14">
        <f>SUM(H29:H30)</f>
        <v>125</v>
      </c>
      <c r="H28" s="11"/>
      <c r="I28" s="12"/>
    </row>
    <row r="29" spans="1:10" x14ac:dyDescent="0.35">
      <c r="C29" s="13" t="s">
        <v>14</v>
      </c>
      <c r="G29" s="14"/>
      <c r="H29" s="11">
        <v>0</v>
      </c>
      <c r="I29" s="12"/>
    </row>
    <row r="30" spans="1:10" x14ac:dyDescent="0.35">
      <c r="C30" s="13" t="s">
        <v>15</v>
      </c>
      <c r="G30" s="14"/>
      <c r="H30" s="11">
        <v>125</v>
      </c>
      <c r="I30" s="12"/>
    </row>
    <row r="31" spans="1:10" x14ac:dyDescent="0.35">
      <c r="G31" s="14"/>
      <c r="H31" s="11"/>
      <c r="I31" s="12"/>
    </row>
    <row r="32" spans="1:10" x14ac:dyDescent="0.35">
      <c r="B32" s="16" t="s">
        <v>16</v>
      </c>
      <c r="G32" s="14">
        <f>SUM(H33:H41)</f>
        <v>1135</v>
      </c>
      <c r="H32" s="11"/>
      <c r="I32" s="12"/>
    </row>
    <row r="33" spans="1:10" x14ac:dyDescent="0.35">
      <c r="C33" s="13" t="s">
        <v>17</v>
      </c>
      <c r="G33" s="14"/>
      <c r="H33" s="11">
        <v>305</v>
      </c>
      <c r="I33" s="12"/>
    </row>
    <row r="34" spans="1:10" x14ac:dyDescent="0.35">
      <c r="C34" s="13" t="s">
        <v>18</v>
      </c>
      <c r="G34" s="14"/>
      <c r="H34" s="11">
        <v>175</v>
      </c>
      <c r="I34" s="12"/>
    </row>
    <row r="35" spans="1:10" x14ac:dyDescent="0.35">
      <c r="C35" s="13" t="s">
        <v>19</v>
      </c>
      <c r="G35" s="14"/>
      <c r="H35" s="11">
        <v>225</v>
      </c>
      <c r="I35" s="12"/>
    </row>
    <row r="36" spans="1:10" x14ac:dyDescent="0.35">
      <c r="C36" s="13" t="s">
        <v>20</v>
      </c>
      <c r="G36" s="14"/>
      <c r="H36" s="11">
        <v>100</v>
      </c>
      <c r="I36" s="12"/>
    </row>
    <row r="37" spans="1:10" x14ac:dyDescent="0.35">
      <c r="C37" s="13" t="s">
        <v>21</v>
      </c>
      <c r="G37" s="14"/>
      <c r="H37" s="11">
        <v>150</v>
      </c>
      <c r="I37" s="12"/>
    </row>
    <row r="38" spans="1:10" s="2" customFormat="1" hidden="1" x14ac:dyDescent="0.35">
      <c r="A38" s="21"/>
      <c r="B38" s="21"/>
      <c r="C38" s="21" t="s">
        <v>22</v>
      </c>
      <c r="D38" s="21"/>
      <c r="E38" s="21"/>
      <c r="F38" s="21"/>
      <c r="G38" s="33"/>
      <c r="H38" s="34">
        <v>0</v>
      </c>
      <c r="I38" s="35"/>
      <c r="J38" s="47"/>
    </row>
    <row r="39" spans="1:10" x14ac:dyDescent="0.35">
      <c r="C39" s="13" t="s">
        <v>23</v>
      </c>
      <c r="G39" s="14"/>
      <c r="H39" s="11">
        <v>30</v>
      </c>
      <c r="I39" s="12"/>
    </row>
    <row r="40" spans="1:10" x14ac:dyDescent="0.35">
      <c r="C40" s="13" t="s">
        <v>24</v>
      </c>
      <c r="G40" s="14"/>
      <c r="H40" s="11">
        <v>150</v>
      </c>
      <c r="I40" s="12"/>
    </row>
    <row r="41" spans="1:10" x14ac:dyDescent="0.35">
      <c r="C41" s="13" t="s">
        <v>25</v>
      </c>
      <c r="G41" s="14"/>
      <c r="H41" s="11">
        <v>0</v>
      </c>
      <c r="I41" s="12"/>
    </row>
    <row r="42" spans="1:10" x14ac:dyDescent="0.35">
      <c r="G42" s="14"/>
      <c r="H42" s="11"/>
      <c r="I42" s="12"/>
    </row>
    <row r="43" spans="1:10" x14ac:dyDescent="0.35">
      <c r="B43" s="16" t="s">
        <v>26</v>
      </c>
      <c r="G43" s="14">
        <f>SUM(H44:H61)</f>
        <v>4825</v>
      </c>
      <c r="H43" s="36"/>
      <c r="I43" s="12"/>
    </row>
    <row r="44" spans="1:10" x14ac:dyDescent="0.35">
      <c r="C44" s="13" t="s">
        <v>27</v>
      </c>
      <c r="G44" s="14"/>
      <c r="H44" s="37">
        <v>0</v>
      </c>
      <c r="I44" s="12"/>
    </row>
    <row r="45" spans="1:10" x14ac:dyDescent="0.35">
      <c r="C45" s="13" t="s">
        <v>28</v>
      </c>
      <c r="G45" s="14"/>
      <c r="H45" s="37">
        <f>SUM(I46:I50)</f>
        <v>500</v>
      </c>
      <c r="I45" s="12"/>
    </row>
    <row r="46" spans="1:10" x14ac:dyDescent="0.35">
      <c r="D46" s="13" t="s">
        <v>29</v>
      </c>
      <c r="G46" s="14"/>
      <c r="H46" s="37"/>
      <c r="I46" s="12">
        <v>0</v>
      </c>
    </row>
    <row r="47" spans="1:10" x14ac:dyDescent="0.35">
      <c r="D47" s="13" t="s">
        <v>63</v>
      </c>
      <c r="G47" s="14"/>
      <c r="H47" s="37"/>
      <c r="I47" s="12">
        <v>0</v>
      </c>
    </row>
    <row r="48" spans="1:10" x14ac:dyDescent="0.35">
      <c r="D48" s="13" t="s">
        <v>30</v>
      </c>
      <c r="G48" s="14"/>
      <c r="H48" s="37"/>
      <c r="I48" s="12">
        <v>300</v>
      </c>
    </row>
    <row r="49" spans="3:9" x14ac:dyDescent="0.35">
      <c r="D49" s="13" t="s">
        <v>31</v>
      </c>
      <c r="G49" s="14"/>
      <c r="H49" s="37"/>
      <c r="I49" s="12">
        <v>50</v>
      </c>
    </row>
    <row r="50" spans="3:9" x14ac:dyDescent="0.35">
      <c r="D50" s="13" t="s">
        <v>32</v>
      </c>
      <c r="G50" s="14"/>
      <c r="H50" s="37"/>
      <c r="I50" s="12">
        <v>150</v>
      </c>
    </row>
    <row r="51" spans="3:9" x14ac:dyDescent="0.35">
      <c r="G51" s="14"/>
      <c r="H51" s="37"/>
      <c r="I51" s="12"/>
    </row>
    <row r="52" spans="3:9" x14ac:dyDescent="0.35">
      <c r="C52" s="13" t="s">
        <v>33</v>
      </c>
      <c r="G52" s="14"/>
      <c r="H52" s="37">
        <v>0</v>
      </c>
      <c r="I52" s="12"/>
    </row>
    <row r="53" spans="3:9" x14ac:dyDescent="0.35">
      <c r="G53" s="14"/>
      <c r="H53" s="37"/>
      <c r="I53" s="12"/>
    </row>
    <row r="54" spans="3:9" x14ac:dyDescent="0.35">
      <c r="C54" s="13" t="s">
        <v>34</v>
      </c>
      <c r="G54" s="14"/>
      <c r="H54" s="37">
        <f>SUM(I55:I59)</f>
        <v>1300</v>
      </c>
      <c r="I54" s="12"/>
    </row>
    <row r="55" spans="3:9" x14ac:dyDescent="0.35">
      <c r="D55" s="13" t="s">
        <v>35</v>
      </c>
      <c r="G55" s="14"/>
      <c r="H55" s="37"/>
      <c r="I55" s="12">
        <v>0</v>
      </c>
    </row>
    <row r="56" spans="3:9" x14ac:dyDescent="0.35">
      <c r="D56" s="13" t="s">
        <v>36</v>
      </c>
      <c r="G56" s="14"/>
      <c r="H56" s="37"/>
      <c r="I56" s="12">
        <v>750</v>
      </c>
    </row>
    <row r="57" spans="3:9" x14ac:dyDescent="0.35">
      <c r="D57" s="13" t="s">
        <v>37</v>
      </c>
      <c r="G57" s="14"/>
      <c r="H57" s="36"/>
      <c r="I57" s="12">
        <v>0</v>
      </c>
    </row>
    <row r="58" spans="3:9" x14ac:dyDescent="0.35">
      <c r="D58" s="13" t="s">
        <v>38</v>
      </c>
      <c r="G58" s="14"/>
      <c r="H58" s="36"/>
      <c r="I58" s="12">
        <v>0</v>
      </c>
    </row>
    <row r="59" spans="3:9" x14ac:dyDescent="0.35">
      <c r="D59" s="13" t="s">
        <v>39</v>
      </c>
      <c r="G59" s="14"/>
      <c r="H59" s="36"/>
      <c r="I59" s="12">
        <v>550</v>
      </c>
    </row>
    <row r="60" spans="3:9" x14ac:dyDescent="0.35">
      <c r="G60" s="14"/>
      <c r="H60" s="36"/>
      <c r="I60" s="12"/>
    </row>
    <row r="61" spans="3:9" x14ac:dyDescent="0.35">
      <c r="C61" s="13" t="s">
        <v>40</v>
      </c>
      <c r="G61" s="14"/>
      <c r="H61" s="37">
        <f>SUM(I62:I71)</f>
        <v>3025</v>
      </c>
      <c r="I61" s="12"/>
    </row>
    <row r="62" spans="3:9" x14ac:dyDescent="0.35">
      <c r="D62" s="13" t="s">
        <v>41</v>
      </c>
      <c r="G62" s="14"/>
      <c r="H62" s="36"/>
      <c r="I62" s="12">
        <v>1000</v>
      </c>
    </row>
    <row r="63" spans="3:9" x14ac:dyDescent="0.35">
      <c r="D63" s="13" t="s">
        <v>42</v>
      </c>
      <c r="G63" s="14"/>
      <c r="H63" s="36"/>
      <c r="I63" s="12">
        <v>275</v>
      </c>
    </row>
    <row r="64" spans="3:9" x14ac:dyDescent="0.35">
      <c r="D64" s="13" t="s">
        <v>43</v>
      </c>
      <c r="G64" s="14"/>
      <c r="H64" s="36"/>
      <c r="I64" s="12">
        <v>150</v>
      </c>
    </row>
    <row r="65" spans="2:9" x14ac:dyDescent="0.35">
      <c r="D65" s="13" t="s">
        <v>44</v>
      </c>
      <c r="G65" s="14"/>
      <c r="H65" s="36"/>
      <c r="I65" s="12">
        <v>200</v>
      </c>
    </row>
    <row r="66" spans="2:9" x14ac:dyDescent="0.35">
      <c r="D66" s="13" t="s">
        <v>45</v>
      </c>
      <c r="G66" s="14"/>
      <c r="H66" s="36"/>
      <c r="I66" s="12">
        <v>50</v>
      </c>
    </row>
    <row r="67" spans="2:9" x14ac:dyDescent="0.35">
      <c r="D67" s="13" t="s">
        <v>46</v>
      </c>
      <c r="G67" s="14"/>
      <c r="H67" s="36"/>
      <c r="I67" s="12">
        <v>50</v>
      </c>
    </row>
    <row r="68" spans="2:9" x14ac:dyDescent="0.35">
      <c r="D68" s="13" t="s">
        <v>47</v>
      </c>
      <c r="G68" s="14"/>
      <c r="H68" s="36"/>
      <c r="I68" s="12">
        <v>50</v>
      </c>
    </row>
    <row r="69" spans="2:9" x14ac:dyDescent="0.35">
      <c r="D69" s="13" t="s">
        <v>48</v>
      </c>
      <c r="G69" s="14"/>
      <c r="H69" s="36"/>
      <c r="I69" s="12">
        <v>750</v>
      </c>
    </row>
    <row r="70" spans="2:9" x14ac:dyDescent="0.35">
      <c r="D70" s="13" t="s">
        <v>49</v>
      </c>
      <c r="G70" s="14"/>
      <c r="H70" s="36"/>
      <c r="I70" s="12">
        <v>400</v>
      </c>
    </row>
    <row r="71" spans="2:9" x14ac:dyDescent="0.35">
      <c r="D71" s="13" t="s">
        <v>50</v>
      </c>
      <c r="G71" s="14"/>
      <c r="H71" s="36"/>
      <c r="I71" s="12">
        <v>100</v>
      </c>
    </row>
    <row r="72" spans="2:9" x14ac:dyDescent="0.35">
      <c r="G72" s="14"/>
      <c r="H72" s="11"/>
      <c r="I72" s="12"/>
    </row>
    <row r="73" spans="2:9" x14ac:dyDescent="0.35">
      <c r="B73" s="16" t="s">
        <v>51</v>
      </c>
      <c r="G73" s="14">
        <f>SUM(H74:H75)</f>
        <v>1000</v>
      </c>
      <c r="H73" s="11"/>
      <c r="I73" s="12"/>
    </row>
    <row r="74" spans="2:9" x14ac:dyDescent="0.35">
      <c r="C74" s="13" t="s">
        <v>52</v>
      </c>
      <c r="G74" s="14"/>
      <c r="H74" s="11">
        <v>500</v>
      </c>
      <c r="I74" s="12"/>
    </row>
    <row r="75" spans="2:9" x14ac:dyDescent="0.35">
      <c r="C75" s="13" t="s">
        <v>53</v>
      </c>
      <c r="G75" s="14"/>
      <c r="H75" s="11">
        <v>500</v>
      </c>
      <c r="I75" s="12"/>
    </row>
    <row r="76" spans="2:9" x14ac:dyDescent="0.35">
      <c r="G76" s="14"/>
      <c r="H76" s="11"/>
      <c r="I76" s="12"/>
    </row>
    <row r="77" spans="2:9" x14ac:dyDescent="0.35">
      <c r="B77" s="16" t="s">
        <v>54</v>
      </c>
      <c r="G77" s="14">
        <v>0</v>
      </c>
      <c r="H77" s="11"/>
      <c r="I77" s="12"/>
    </row>
    <row r="78" spans="2:9" x14ac:dyDescent="0.35">
      <c r="G78" s="14"/>
      <c r="H78" s="11"/>
      <c r="I78" s="12"/>
    </row>
    <row r="79" spans="2:9" x14ac:dyDescent="0.35">
      <c r="B79" s="16" t="s">
        <v>55</v>
      </c>
      <c r="G79" s="14">
        <f>SUM(H80:H81)</f>
        <v>0</v>
      </c>
      <c r="H79" s="11"/>
      <c r="I79" s="12"/>
    </row>
    <row r="80" spans="2:9" x14ac:dyDescent="0.35">
      <c r="C80" s="13" t="s">
        <v>56</v>
      </c>
      <c r="G80" s="14"/>
      <c r="H80" s="11">
        <v>0</v>
      </c>
      <c r="I80" s="12"/>
    </row>
    <row r="81" spans="1:10" x14ac:dyDescent="0.35">
      <c r="C81" s="13" t="s">
        <v>57</v>
      </c>
      <c r="G81" s="14"/>
      <c r="H81" s="11"/>
      <c r="I81" s="12"/>
    </row>
    <row r="82" spans="1:10" ht="15" thickBot="1" x14ac:dyDescent="0.4">
      <c r="A82" s="17"/>
      <c r="B82" s="19"/>
      <c r="C82" s="20"/>
      <c r="D82" s="20"/>
      <c r="E82" s="20"/>
      <c r="F82" s="20"/>
      <c r="G82" s="27"/>
      <c r="H82" s="28"/>
      <c r="I82" s="29"/>
    </row>
    <row r="83" spans="1:10" ht="15.75" customHeight="1" thickTop="1" x14ac:dyDescent="0.35">
      <c r="A83" s="130" t="s">
        <v>61</v>
      </c>
      <c r="B83" s="130"/>
      <c r="C83" s="130"/>
      <c r="D83" s="130"/>
      <c r="E83" s="130"/>
      <c r="F83" s="131"/>
      <c r="G83" s="135">
        <f>SUM(G19:G79)</f>
        <v>20785</v>
      </c>
      <c r="H83" s="136"/>
      <c r="I83" s="137"/>
    </row>
    <row r="84" spans="1:10" ht="15.75" customHeight="1" x14ac:dyDescent="0.35">
      <c r="A84" s="22"/>
      <c r="B84" s="22"/>
      <c r="C84" s="22"/>
      <c r="D84" s="22"/>
      <c r="E84" s="22"/>
      <c r="F84" s="23"/>
      <c r="G84" s="138"/>
      <c r="H84" s="139"/>
      <c r="I84" s="140"/>
    </row>
    <row r="85" spans="1:10" s="3" customFormat="1" ht="18.5" x14ac:dyDescent="0.45">
      <c r="A85" s="141" t="s">
        <v>59</v>
      </c>
      <c r="B85" s="141"/>
      <c r="C85" s="141"/>
      <c r="D85" s="141"/>
      <c r="E85" s="141"/>
      <c r="F85" s="142"/>
      <c r="G85" s="143">
        <f>G17-G83</f>
        <v>-235</v>
      </c>
      <c r="H85" s="144"/>
      <c r="I85" s="145"/>
      <c r="J85" s="48"/>
    </row>
    <row r="86" spans="1:10" s="3" customFormat="1" ht="19" thickBot="1" x14ac:dyDescent="0.5">
      <c r="A86" s="141" t="s">
        <v>1</v>
      </c>
      <c r="B86" s="141"/>
      <c r="C86" s="141"/>
      <c r="D86" s="141"/>
      <c r="E86" s="141"/>
      <c r="F86" s="142"/>
      <c r="G86" s="146">
        <f>G3+G85</f>
        <v>2718.63</v>
      </c>
      <c r="H86" s="147"/>
      <c r="I86" s="148"/>
      <c r="J86" s="48"/>
    </row>
  </sheetData>
  <mergeCells count="11">
    <mergeCell ref="A85:F85"/>
    <mergeCell ref="A86:F86"/>
    <mergeCell ref="A83:F83"/>
    <mergeCell ref="A17:F17"/>
    <mergeCell ref="G85:I85"/>
    <mergeCell ref="G86:I86"/>
    <mergeCell ref="G1:I1"/>
    <mergeCell ref="G3:I3"/>
    <mergeCell ref="G17:I17"/>
    <mergeCell ref="G83:I83"/>
    <mergeCell ref="G84:I8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F090-7252-4F3B-9B46-F3F96D591275}">
  <sheetPr>
    <pageSetUpPr fitToPage="1"/>
  </sheetPr>
  <dimension ref="A1:S87"/>
  <sheetViews>
    <sheetView zoomScale="71" zoomScaleNormal="130" workbookViewId="0">
      <pane xSplit="9" ySplit="12" topLeftCell="L55" activePane="bottomRight" state="frozen"/>
      <selection activeCell="C64" sqref="C64"/>
      <selection pane="topRight" activeCell="C64" sqref="C64"/>
      <selection pane="bottomLeft" activeCell="C64" sqref="C64"/>
      <selection pane="bottomRight" activeCell="L8" sqref="L8"/>
    </sheetView>
  </sheetViews>
  <sheetFormatPr defaultRowHeight="14.5" x14ac:dyDescent="0.35"/>
  <cols>
    <col min="1" max="1" width="5.7265625" style="13" customWidth="1"/>
    <col min="2" max="2" width="6.81640625" style="16" customWidth="1"/>
    <col min="3" max="4" width="6.81640625" style="13" customWidth="1"/>
    <col min="5" max="6" width="9.1796875" style="13"/>
    <col min="7" max="7" width="12.453125" style="42" customWidth="1"/>
    <col min="8" max="9" width="12.453125" style="38" customWidth="1"/>
    <col min="10" max="10" width="13.26953125" style="44" customWidth="1"/>
    <col min="11" max="11" width="12.7265625" style="61" bestFit="1" customWidth="1"/>
    <col min="14" max="14" width="11.26953125" customWidth="1"/>
    <col min="17" max="17" width="10.54296875" bestFit="1" customWidth="1"/>
  </cols>
  <sheetData>
    <row r="1" spans="1:19" ht="15.5" x14ac:dyDescent="0.35">
      <c r="G1" s="158" t="s">
        <v>65</v>
      </c>
      <c r="H1" s="159"/>
      <c r="I1" s="159"/>
      <c r="J1" s="86" t="s">
        <v>67</v>
      </c>
      <c r="K1" s="56" t="s">
        <v>67</v>
      </c>
    </row>
    <row r="2" spans="1:19" s="1" customFormat="1" ht="16" thickBot="1" x14ac:dyDescent="0.4">
      <c r="A2" s="15"/>
      <c r="B2" s="15"/>
      <c r="C2" s="15"/>
      <c r="D2" s="15"/>
      <c r="E2" s="15"/>
      <c r="F2" s="15"/>
      <c r="G2" s="160"/>
      <c r="H2" s="161"/>
      <c r="I2" s="161"/>
      <c r="J2" s="87" t="s">
        <v>68</v>
      </c>
      <c r="K2" s="57" t="s">
        <v>66</v>
      </c>
    </row>
    <row r="3" spans="1:19" ht="15.5" x14ac:dyDescent="0.35">
      <c r="A3" s="15" t="s">
        <v>1</v>
      </c>
      <c r="G3" s="154">
        <v>2900.2</v>
      </c>
      <c r="H3" s="155"/>
      <c r="I3" s="155"/>
      <c r="J3" s="88"/>
      <c r="K3" s="58"/>
      <c r="N3" s="152"/>
      <c r="O3" s="152"/>
      <c r="P3" s="152"/>
      <c r="Q3" s="79"/>
    </row>
    <row r="4" spans="1:19" x14ac:dyDescent="0.35">
      <c r="G4" s="14"/>
      <c r="H4" s="11"/>
      <c r="I4" s="39"/>
      <c r="J4" s="89"/>
      <c r="K4" s="59"/>
      <c r="N4" s="152"/>
      <c r="O4" s="152"/>
      <c r="P4" s="152"/>
      <c r="Q4" s="80"/>
    </row>
    <row r="5" spans="1:19" ht="15.5" x14ac:dyDescent="0.35">
      <c r="A5" s="15" t="s">
        <v>0</v>
      </c>
      <c r="G5" s="14"/>
      <c r="H5" s="11"/>
      <c r="I5" s="39"/>
      <c r="J5" s="89"/>
      <c r="K5" s="59"/>
      <c r="N5" s="17"/>
      <c r="O5" s="17"/>
      <c r="P5" s="17"/>
      <c r="Q5" s="42"/>
      <c r="S5" s="63"/>
    </row>
    <row r="6" spans="1:19" x14ac:dyDescent="0.35">
      <c r="B6" s="16" t="s">
        <v>2</v>
      </c>
      <c r="G6" s="14">
        <v>0</v>
      </c>
      <c r="H6" s="11"/>
      <c r="I6" s="39"/>
      <c r="J6" s="90">
        <v>0</v>
      </c>
      <c r="K6" s="49"/>
    </row>
    <row r="7" spans="1:19" x14ac:dyDescent="0.35">
      <c r="B7" s="16" t="s">
        <v>11</v>
      </c>
      <c r="G7" s="14">
        <f>SUM(H8:H15)</f>
        <v>19700</v>
      </c>
      <c r="H7" s="11"/>
      <c r="I7" s="39"/>
      <c r="J7" s="90">
        <f>SUM(J8:J15)</f>
        <v>22690.57</v>
      </c>
      <c r="K7" s="51">
        <f>J7-G7</f>
        <v>2990.5699999999997</v>
      </c>
      <c r="L7" s="52">
        <f>J7/G7</f>
        <v>1.1518055837563452</v>
      </c>
    </row>
    <row r="8" spans="1:19" x14ac:dyDescent="0.35">
      <c r="C8" s="13" t="s">
        <v>3</v>
      </c>
      <c r="G8" s="14"/>
      <c r="H8" s="11">
        <v>2200</v>
      </c>
      <c r="I8" s="39"/>
      <c r="J8" s="91">
        <v>0</v>
      </c>
      <c r="K8" s="75">
        <f t="shared" ref="K8:K15" si="0">J8-H8</f>
        <v>-2200</v>
      </c>
      <c r="N8" s="153" t="s">
        <v>69</v>
      </c>
      <c r="O8" s="153"/>
      <c r="P8" s="153"/>
      <c r="Q8" s="54">
        <v>750</v>
      </c>
    </row>
    <row r="9" spans="1:19" ht="15" thickBot="1" x14ac:dyDescent="0.4">
      <c r="C9" s="13" t="s">
        <v>4</v>
      </c>
      <c r="G9" s="14"/>
      <c r="H9" s="11">
        <v>5000</v>
      </c>
      <c r="I9" s="39"/>
      <c r="J9" s="91">
        <v>7549.36</v>
      </c>
      <c r="K9" s="75">
        <f t="shared" si="0"/>
        <v>2549.3599999999997</v>
      </c>
      <c r="L9" s="76"/>
      <c r="N9" s="153" t="s">
        <v>70</v>
      </c>
      <c r="O9" s="153"/>
      <c r="P9" s="153"/>
      <c r="Q9" s="53">
        <f>J11-J23</f>
        <v>1227.75</v>
      </c>
      <c r="S9" s="63" t="s">
        <v>75</v>
      </c>
    </row>
    <row r="10" spans="1:19" ht="15" thickTop="1" x14ac:dyDescent="0.35">
      <c r="C10" s="13" t="s">
        <v>6</v>
      </c>
      <c r="G10" s="14"/>
      <c r="H10" s="11">
        <v>2000</v>
      </c>
      <c r="I10" s="39"/>
      <c r="J10" s="91">
        <v>3000</v>
      </c>
      <c r="K10" s="75">
        <f t="shared" si="0"/>
        <v>1000</v>
      </c>
      <c r="L10" s="76"/>
      <c r="Q10" s="65">
        <f>Q9-Q8</f>
        <v>477.75</v>
      </c>
    </row>
    <row r="11" spans="1:19" x14ac:dyDescent="0.35">
      <c r="C11" s="13" t="s">
        <v>62</v>
      </c>
      <c r="G11" s="26"/>
      <c r="H11" s="11">
        <v>2000</v>
      </c>
      <c r="I11" s="39"/>
      <c r="J11" s="91">
        <v>1871</v>
      </c>
      <c r="K11" s="75">
        <f t="shared" si="0"/>
        <v>-129</v>
      </c>
      <c r="L11" s="76"/>
      <c r="Q11" s="50"/>
    </row>
    <row r="12" spans="1:19" x14ac:dyDescent="0.35">
      <c r="C12" s="13" t="s">
        <v>7</v>
      </c>
      <c r="G12" s="14"/>
      <c r="H12" s="11">
        <v>0</v>
      </c>
      <c r="I12" s="39"/>
      <c r="J12" s="91">
        <v>0</v>
      </c>
      <c r="K12" s="75">
        <f t="shared" si="0"/>
        <v>0</v>
      </c>
      <c r="L12" s="13"/>
      <c r="Q12" s="50"/>
    </row>
    <row r="13" spans="1:19" x14ac:dyDescent="0.35">
      <c r="C13" s="13" t="s">
        <v>8</v>
      </c>
      <c r="G13" s="14"/>
      <c r="H13" s="11">
        <v>0</v>
      </c>
      <c r="I13" s="39"/>
      <c r="J13" s="91">
        <v>0</v>
      </c>
      <c r="K13" s="75">
        <f t="shared" si="0"/>
        <v>0</v>
      </c>
      <c r="L13" s="13"/>
      <c r="Q13" s="50"/>
    </row>
    <row r="14" spans="1:19" x14ac:dyDescent="0.35">
      <c r="C14" s="13" t="s">
        <v>9</v>
      </c>
      <c r="G14" s="14"/>
      <c r="H14" s="11">
        <v>8500</v>
      </c>
      <c r="I14" s="39"/>
      <c r="J14" s="91">
        <v>9245.64</v>
      </c>
      <c r="K14" s="75">
        <f t="shared" si="0"/>
        <v>745.63999999999942</v>
      </c>
      <c r="L14" s="76"/>
      <c r="N14" s="153" t="s">
        <v>73</v>
      </c>
      <c r="O14" s="153"/>
      <c r="P14" s="153"/>
      <c r="Q14" s="54">
        <v>800</v>
      </c>
    </row>
    <row r="15" spans="1:19" ht="15" thickBot="1" x14ac:dyDescent="0.4">
      <c r="A15" s="17"/>
      <c r="B15" s="18"/>
      <c r="C15" s="17" t="s">
        <v>5</v>
      </c>
      <c r="D15" s="17"/>
      <c r="E15" s="17"/>
      <c r="F15" s="17"/>
      <c r="G15" s="14"/>
      <c r="H15" s="11">
        <v>0</v>
      </c>
      <c r="I15" s="39"/>
      <c r="J15" s="91">
        <v>1024.57</v>
      </c>
      <c r="K15" s="75">
        <f t="shared" si="0"/>
        <v>1024.57</v>
      </c>
      <c r="L15" s="13"/>
      <c r="N15" s="153" t="s">
        <v>74</v>
      </c>
      <c r="O15" s="153"/>
      <c r="P15" s="153"/>
      <c r="Q15" s="53">
        <f>J9-J21</f>
        <v>86.949999999999818</v>
      </c>
      <c r="S15" s="63"/>
    </row>
    <row r="16" spans="1:19" ht="15.5" thickTop="1" thickBot="1" x14ac:dyDescent="0.4">
      <c r="A16" s="17"/>
      <c r="B16" s="19" t="s">
        <v>60</v>
      </c>
      <c r="C16" s="20"/>
      <c r="D16" s="20"/>
      <c r="E16" s="20"/>
      <c r="F16" s="20"/>
      <c r="G16" s="27">
        <v>850</v>
      </c>
      <c r="H16" s="28"/>
      <c r="I16" s="40"/>
      <c r="J16" s="94">
        <v>855.32</v>
      </c>
      <c r="K16" s="95">
        <f>J16-G16</f>
        <v>5.32000000000005</v>
      </c>
      <c r="L16" s="13" t="s">
        <v>94</v>
      </c>
      <c r="Q16" s="64">
        <f>Q15-Q14</f>
        <v>-713.05000000000018</v>
      </c>
    </row>
    <row r="17" spans="1:17" s="1" customFormat="1" ht="16" thickTop="1" x14ac:dyDescent="0.35">
      <c r="A17" s="130" t="s">
        <v>58</v>
      </c>
      <c r="B17" s="130"/>
      <c r="C17" s="130"/>
      <c r="D17" s="130"/>
      <c r="E17" s="130"/>
      <c r="F17" s="131"/>
      <c r="G17" s="132">
        <f>SUM(G6:G16)</f>
        <v>20550</v>
      </c>
      <c r="H17" s="133"/>
      <c r="I17" s="133"/>
      <c r="J17" s="96">
        <f>J6+J7+J16</f>
        <v>23545.89</v>
      </c>
      <c r="K17" s="97">
        <f>J17-G17</f>
        <v>2995.8899999999994</v>
      </c>
      <c r="L17" s="77"/>
      <c r="Q17" s="55"/>
    </row>
    <row r="18" spans="1:17" ht="15.5" x14ac:dyDescent="0.35">
      <c r="A18" s="15" t="s">
        <v>10</v>
      </c>
      <c r="G18" s="30"/>
      <c r="H18" s="31"/>
      <c r="I18" s="31"/>
      <c r="J18" s="91"/>
      <c r="K18" s="75"/>
      <c r="L18" s="13"/>
      <c r="Q18" s="50"/>
    </row>
    <row r="19" spans="1:17" x14ac:dyDescent="0.35">
      <c r="B19" s="16" t="s">
        <v>12</v>
      </c>
      <c r="G19" s="14">
        <f>SUM(H20:H26)</f>
        <v>13700</v>
      </c>
      <c r="H19" s="11"/>
      <c r="I19" s="39"/>
      <c r="J19" s="90">
        <f>SUM(J20:J26)</f>
        <v>18397.650000000001</v>
      </c>
      <c r="K19" s="98">
        <f>J19-G19</f>
        <v>4697.6500000000015</v>
      </c>
      <c r="L19" s="78"/>
      <c r="Q19" s="50"/>
    </row>
    <row r="20" spans="1:17" x14ac:dyDescent="0.35">
      <c r="C20" s="13" t="s">
        <v>3</v>
      </c>
      <c r="G20" s="14"/>
      <c r="H20" s="11">
        <v>2200</v>
      </c>
      <c r="I20" s="39"/>
      <c r="J20" s="91">
        <v>3282.99</v>
      </c>
      <c r="K20" s="75">
        <f>J20-H20</f>
        <v>1082.9899999999998</v>
      </c>
      <c r="L20" s="13"/>
      <c r="Q20" s="50"/>
    </row>
    <row r="21" spans="1:17" x14ac:dyDescent="0.35">
      <c r="C21" s="13" t="s">
        <v>4</v>
      </c>
      <c r="G21" s="14"/>
      <c r="H21" s="11">
        <v>4200</v>
      </c>
      <c r="I21" s="39"/>
      <c r="J21" s="91">
        <v>7462.41</v>
      </c>
      <c r="K21" s="75">
        <f>J21-H21</f>
        <v>3262.41</v>
      </c>
      <c r="L21" s="13"/>
      <c r="Q21" s="50"/>
    </row>
    <row r="22" spans="1:17" x14ac:dyDescent="0.35">
      <c r="C22" s="13" t="s">
        <v>6</v>
      </c>
      <c r="G22" s="14"/>
      <c r="H22" s="11">
        <v>50</v>
      </c>
      <c r="I22" s="39"/>
      <c r="J22" s="91">
        <v>0</v>
      </c>
      <c r="K22" s="75">
        <f>J22-H22</f>
        <v>-50</v>
      </c>
      <c r="L22" s="13"/>
      <c r="Q22" s="50"/>
    </row>
    <row r="23" spans="1:17" x14ac:dyDescent="0.35">
      <c r="C23" s="13" t="s">
        <v>62</v>
      </c>
      <c r="G23" s="14"/>
      <c r="H23" s="11">
        <v>1250</v>
      </c>
      <c r="I23" s="39"/>
      <c r="J23" s="91">
        <v>643.25</v>
      </c>
      <c r="K23" s="75">
        <f>J23-H23</f>
        <v>-606.75</v>
      </c>
      <c r="L23" s="82" t="s">
        <v>95</v>
      </c>
    </row>
    <row r="24" spans="1:17" x14ac:dyDescent="0.35">
      <c r="C24" s="13" t="s">
        <v>7</v>
      </c>
      <c r="G24" s="14"/>
      <c r="H24" s="11">
        <v>0</v>
      </c>
      <c r="I24" s="39"/>
      <c r="J24" s="91">
        <v>0</v>
      </c>
      <c r="K24" s="75"/>
      <c r="M24" s="13" t="s">
        <v>96</v>
      </c>
    </row>
    <row r="25" spans="1:17" x14ac:dyDescent="0.35">
      <c r="C25" s="13" t="s">
        <v>8</v>
      </c>
      <c r="G25" s="14"/>
      <c r="H25" s="11">
        <v>0</v>
      </c>
      <c r="I25" s="39"/>
      <c r="J25" s="91">
        <v>0</v>
      </c>
      <c r="K25" s="75"/>
      <c r="L25" s="13"/>
    </row>
    <row r="26" spans="1:17" x14ac:dyDescent="0.35">
      <c r="C26" s="13" t="s">
        <v>9</v>
      </c>
      <c r="G26" s="14"/>
      <c r="H26" s="11">
        <v>6000</v>
      </c>
      <c r="I26" s="39"/>
      <c r="J26" s="91">
        <v>7009</v>
      </c>
      <c r="K26" s="75">
        <f>J26-H26</f>
        <v>1009</v>
      </c>
      <c r="L26" s="82" t="s">
        <v>97</v>
      </c>
    </row>
    <row r="27" spans="1:17" x14ac:dyDescent="0.35">
      <c r="G27" s="14"/>
      <c r="H27" s="11"/>
      <c r="I27" s="39"/>
      <c r="J27" s="91"/>
      <c r="K27" s="75"/>
      <c r="L27" s="13"/>
    </row>
    <row r="28" spans="1:17" x14ac:dyDescent="0.35">
      <c r="B28" s="16" t="s">
        <v>13</v>
      </c>
      <c r="G28" s="14">
        <f>SUM(H29:H30)</f>
        <v>125</v>
      </c>
      <c r="H28" s="11"/>
      <c r="I28" s="39"/>
      <c r="J28" s="91">
        <v>0</v>
      </c>
      <c r="K28" s="75"/>
      <c r="L28" s="13"/>
      <c r="N28" s="153" t="s">
        <v>71</v>
      </c>
      <c r="O28" s="153"/>
      <c r="P28" s="153"/>
      <c r="Q28" s="54">
        <v>2500</v>
      </c>
    </row>
    <row r="29" spans="1:17" ht="15" thickBot="1" x14ac:dyDescent="0.4">
      <c r="C29" s="13" t="s">
        <v>14</v>
      </c>
      <c r="G29" s="14"/>
      <c r="H29" s="11">
        <v>0</v>
      </c>
      <c r="I29" s="39"/>
      <c r="J29" s="91">
        <v>0</v>
      </c>
      <c r="K29" s="75">
        <f>J29-H29</f>
        <v>0</v>
      </c>
      <c r="L29" s="13"/>
      <c r="N29" s="153" t="s">
        <v>72</v>
      </c>
      <c r="O29" s="153"/>
      <c r="P29" s="153"/>
      <c r="Q29" s="53">
        <f>J14-J26</f>
        <v>2236.6399999999994</v>
      </c>
    </row>
    <row r="30" spans="1:17" ht="15" thickTop="1" x14ac:dyDescent="0.35">
      <c r="C30" s="13" t="s">
        <v>15</v>
      </c>
      <c r="G30" s="14"/>
      <c r="H30" s="11">
        <v>125</v>
      </c>
      <c r="I30" s="39"/>
      <c r="J30" s="91">
        <v>0</v>
      </c>
      <c r="K30" s="75">
        <f>J30-H30</f>
        <v>-125</v>
      </c>
      <c r="L30" s="13"/>
      <c r="Q30" s="64">
        <f>Q29-Q28</f>
        <v>-263.36000000000058</v>
      </c>
    </row>
    <row r="31" spans="1:17" ht="15.5" x14ac:dyDescent="0.35">
      <c r="G31" s="14"/>
      <c r="H31" s="11"/>
      <c r="I31" s="39"/>
      <c r="J31" s="91"/>
      <c r="K31" s="75"/>
      <c r="L31" s="13"/>
      <c r="O31" s="1"/>
      <c r="P31" s="1"/>
      <c r="Q31" s="1"/>
    </row>
    <row r="32" spans="1:17" x14ac:dyDescent="0.35">
      <c r="B32" s="16" t="s">
        <v>16</v>
      </c>
      <c r="G32" s="14">
        <f>SUM(H33:H41)</f>
        <v>1135</v>
      </c>
      <c r="H32" s="11"/>
      <c r="I32" s="39"/>
      <c r="J32" s="90">
        <f>SUM(J33:J41)</f>
        <v>487.82</v>
      </c>
      <c r="K32" s="90">
        <f>J32-G32</f>
        <v>-647.18000000000006</v>
      </c>
      <c r="L32" s="13"/>
    </row>
    <row r="33" spans="1:12" x14ac:dyDescent="0.35">
      <c r="C33" s="13" t="s">
        <v>17</v>
      </c>
      <c r="G33" s="14"/>
      <c r="H33" s="11">
        <v>305</v>
      </c>
      <c r="I33" s="39"/>
      <c r="J33" s="91">
        <v>319.25</v>
      </c>
      <c r="K33" s="75">
        <f t="shared" ref="K33:K41" si="1">J33-H33</f>
        <v>14.25</v>
      </c>
      <c r="L33" s="13"/>
    </row>
    <row r="34" spans="1:12" x14ac:dyDescent="0.35">
      <c r="C34" s="13" t="s">
        <v>18</v>
      </c>
      <c r="G34" s="14"/>
      <c r="H34" s="11">
        <v>175</v>
      </c>
      <c r="I34" s="39"/>
      <c r="J34" s="91">
        <v>18.57</v>
      </c>
      <c r="K34" s="75">
        <f t="shared" si="1"/>
        <v>-156.43</v>
      </c>
      <c r="L34" s="76"/>
    </row>
    <row r="35" spans="1:12" x14ac:dyDescent="0.35">
      <c r="C35" s="13" t="s">
        <v>19</v>
      </c>
      <c r="G35" s="14"/>
      <c r="H35" s="11">
        <v>225</v>
      </c>
      <c r="I35" s="39"/>
      <c r="J35" s="91">
        <v>0</v>
      </c>
      <c r="K35" s="75">
        <f t="shared" si="1"/>
        <v>-225</v>
      </c>
      <c r="L35" s="13"/>
    </row>
    <row r="36" spans="1:12" x14ac:dyDescent="0.35">
      <c r="C36" s="13" t="s">
        <v>20</v>
      </c>
      <c r="G36" s="14"/>
      <c r="H36" s="11">
        <v>100</v>
      </c>
      <c r="I36" s="39"/>
      <c r="J36" s="91">
        <v>0</v>
      </c>
      <c r="K36" s="75">
        <f t="shared" si="1"/>
        <v>-100</v>
      </c>
      <c r="L36" s="13"/>
    </row>
    <row r="37" spans="1:12" x14ac:dyDescent="0.35">
      <c r="C37" s="13" t="s">
        <v>21</v>
      </c>
      <c r="G37" s="14"/>
      <c r="H37" s="11">
        <v>150</v>
      </c>
      <c r="I37" s="39"/>
      <c r="J37" s="91">
        <v>0</v>
      </c>
      <c r="K37" s="75">
        <f t="shared" si="1"/>
        <v>-150</v>
      </c>
      <c r="L37" s="13"/>
    </row>
    <row r="38" spans="1:12" s="2" customFormat="1" hidden="1" x14ac:dyDescent="0.35">
      <c r="A38" s="21"/>
      <c r="B38" s="21"/>
      <c r="C38" s="21" t="s">
        <v>22</v>
      </c>
      <c r="D38" s="21"/>
      <c r="E38" s="21"/>
      <c r="F38" s="21"/>
      <c r="G38" s="33"/>
      <c r="H38" s="34">
        <v>0</v>
      </c>
      <c r="I38" s="41"/>
      <c r="J38" s="99">
        <v>0</v>
      </c>
      <c r="K38" s="75">
        <f t="shared" si="1"/>
        <v>0</v>
      </c>
      <c r="L38" s="21"/>
    </row>
    <row r="39" spans="1:12" x14ac:dyDescent="0.35">
      <c r="C39" s="13" t="s">
        <v>23</v>
      </c>
      <c r="G39" s="14"/>
      <c r="H39" s="11">
        <v>30</v>
      </c>
      <c r="I39" s="39"/>
      <c r="J39" s="91">
        <v>0</v>
      </c>
      <c r="K39" s="75">
        <f t="shared" si="1"/>
        <v>-30</v>
      </c>
      <c r="L39" s="13"/>
    </row>
    <row r="40" spans="1:12" x14ac:dyDescent="0.35">
      <c r="C40" s="13" t="s">
        <v>24</v>
      </c>
      <c r="G40" s="14"/>
      <c r="H40" s="11">
        <v>150</v>
      </c>
      <c r="I40" s="39"/>
      <c r="J40" s="91">
        <v>150</v>
      </c>
      <c r="K40" s="75">
        <f t="shared" si="1"/>
        <v>0</v>
      </c>
      <c r="L40" s="13"/>
    </row>
    <row r="41" spans="1:12" x14ac:dyDescent="0.35">
      <c r="C41" s="13" t="s">
        <v>25</v>
      </c>
      <c r="G41" s="14"/>
      <c r="H41" s="11">
        <v>0</v>
      </c>
      <c r="I41" s="39"/>
      <c r="J41" s="91">
        <v>0</v>
      </c>
      <c r="K41" s="75">
        <f t="shared" si="1"/>
        <v>0</v>
      </c>
      <c r="L41" s="13"/>
    </row>
    <row r="42" spans="1:12" x14ac:dyDescent="0.35">
      <c r="G42" s="14"/>
      <c r="H42" s="11"/>
      <c r="I42" s="39"/>
      <c r="J42" s="91"/>
      <c r="K42" s="75"/>
      <c r="L42" s="13"/>
    </row>
    <row r="43" spans="1:12" x14ac:dyDescent="0.35">
      <c r="B43" s="16" t="s">
        <v>26</v>
      </c>
      <c r="G43" s="14">
        <f>SUM(H44:H61)</f>
        <v>4825</v>
      </c>
      <c r="H43" s="36"/>
      <c r="I43" s="39"/>
      <c r="J43" s="91">
        <v>0</v>
      </c>
      <c r="K43" s="75"/>
      <c r="L43" s="13"/>
    </row>
    <row r="44" spans="1:12" x14ac:dyDescent="0.35">
      <c r="C44" s="13" t="s">
        <v>27</v>
      </c>
      <c r="G44" s="14"/>
      <c r="H44" s="37">
        <v>0</v>
      </c>
      <c r="I44" s="39"/>
      <c r="J44" s="91">
        <v>0</v>
      </c>
      <c r="K44" s="75"/>
      <c r="L44" s="13"/>
    </row>
    <row r="45" spans="1:12" x14ac:dyDescent="0.35">
      <c r="C45" s="13" t="s">
        <v>28</v>
      </c>
      <c r="G45" s="14"/>
      <c r="H45" s="37">
        <f>SUM(I46:I50)</f>
        <v>500</v>
      </c>
      <c r="I45" s="39"/>
      <c r="J45" s="91">
        <v>0</v>
      </c>
      <c r="K45" s="75">
        <f>J45-H45</f>
        <v>-500</v>
      </c>
      <c r="L45" s="13"/>
    </row>
    <row r="46" spans="1:12" x14ac:dyDescent="0.35">
      <c r="D46" s="13" t="s">
        <v>29</v>
      </c>
      <c r="G46" s="14"/>
      <c r="H46" s="37"/>
      <c r="I46" s="39">
        <v>0</v>
      </c>
      <c r="J46" s="91">
        <v>0</v>
      </c>
      <c r="K46" s="75">
        <f>J46-I46</f>
        <v>0</v>
      </c>
      <c r="L46" s="13"/>
    </row>
    <row r="47" spans="1:12" x14ac:dyDescent="0.35">
      <c r="D47" s="13" t="s">
        <v>63</v>
      </c>
      <c r="G47" s="14"/>
      <c r="H47" s="37"/>
      <c r="I47" s="39">
        <v>0</v>
      </c>
      <c r="J47" s="91">
        <v>0</v>
      </c>
      <c r="K47" s="75">
        <f>J47-I47</f>
        <v>0</v>
      </c>
      <c r="L47" s="13"/>
    </row>
    <row r="48" spans="1:12" x14ac:dyDescent="0.35">
      <c r="D48" s="13" t="s">
        <v>30</v>
      </c>
      <c r="G48" s="14"/>
      <c r="H48" s="37"/>
      <c r="I48" s="39">
        <v>300</v>
      </c>
      <c r="J48" s="91">
        <v>0</v>
      </c>
      <c r="K48" s="75">
        <f>J48-I48</f>
        <v>-300</v>
      </c>
      <c r="L48" s="13" t="s">
        <v>98</v>
      </c>
    </row>
    <row r="49" spans="3:12" x14ac:dyDescent="0.35">
      <c r="D49" s="13" t="s">
        <v>31</v>
      </c>
      <c r="G49" s="14"/>
      <c r="H49" s="37"/>
      <c r="I49" s="39">
        <v>50</v>
      </c>
      <c r="J49" s="91">
        <v>50</v>
      </c>
      <c r="K49" s="75">
        <f>J49-I49</f>
        <v>0</v>
      </c>
      <c r="L49" s="13"/>
    </row>
    <row r="50" spans="3:12" x14ac:dyDescent="0.35">
      <c r="D50" s="13" t="s">
        <v>32</v>
      </c>
      <c r="G50" s="14"/>
      <c r="H50" s="37"/>
      <c r="I50" s="39">
        <v>150</v>
      </c>
      <c r="J50" s="91">
        <v>0</v>
      </c>
      <c r="K50" s="75">
        <f>J50-I50</f>
        <v>-150</v>
      </c>
      <c r="L50" s="13"/>
    </row>
    <row r="51" spans="3:12" x14ac:dyDescent="0.35">
      <c r="G51" s="14"/>
      <c r="H51" s="37"/>
      <c r="I51" s="39"/>
      <c r="J51" s="91"/>
      <c r="K51" s="75"/>
      <c r="L51" s="13"/>
    </row>
    <row r="52" spans="3:12" x14ac:dyDescent="0.35">
      <c r="C52" s="13" t="s">
        <v>33</v>
      </c>
      <c r="G52" s="14"/>
      <c r="H52" s="37">
        <v>0</v>
      </c>
      <c r="I52" s="39"/>
      <c r="J52" s="91">
        <v>0</v>
      </c>
      <c r="K52" s="75"/>
      <c r="L52" s="13"/>
    </row>
    <row r="53" spans="3:12" x14ac:dyDescent="0.35">
      <c r="G53" s="14"/>
      <c r="H53" s="37"/>
      <c r="I53" s="39"/>
      <c r="J53" s="91"/>
      <c r="K53" s="75"/>
      <c r="L53" s="13"/>
    </row>
    <row r="54" spans="3:12" x14ac:dyDescent="0.35">
      <c r="C54" s="13" t="s">
        <v>34</v>
      </c>
      <c r="G54" s="14"/>
      <c r="H54" s="37">
        <f>SUM(I55:I59)</f>
        <v>1300</v>
      </c>
      <c r="I54" s="39"/>
      <c r="J54" s="91">
        <v>0</v>
      </c>
      <c r="K54" s="75"/>
      <c r="L54" s="13"/>
    </row>
    <row r="55" spans="3:12" x14ac:dyDescent="0.35">
      <c r="D55" s="13" t="s">
        <v>35</v>
      </c>
      <c r="G55" s="14"/>
      <c r="H55" s="37"/>
      <c r="I55" s="39">
        <v>0</v>
      </c>
      <c r="J55" s="91">
        <v>0</v>
      </c>
      <c r="K55" s="75"/>
      <c r="L55" s="13"/>
    </row>
    <row r="56" spans="3:12" x14ac:dyDescent="0.35">
      <c r="D56" s="13" t="s">
        <v>36</v>
      </c>
      <c r="G56" s="14"/>
      <c r="H56" s="37"/>
      <c r="I56" s="39">
        <v>750</v>
      </c>
      <c r="J56" s="91">
        <v>471.68</v>
      </c>
      <c r="K56" s="75">
        <f>J56-I56</f>
        <v>-278.32</v>
      </c>
      <c r="L56" s="76"/>
    </row>
    <row r="57" spans="3:12" x14ac:dyDescent="0.35">
      <c r="D57" s="13" t="s">
        <v>37</v>
      </c>
      <c r="G57" s="14"/>
      <c r="H57" s="36"/>
      <c r="I57" s="39">
        <v>0</v>
      </c>
      <c r="J57" s="91">
        <v>0</v>
      </c>
      <c r="K57" s="75"/>
      <c r="L57" s="13"/>
    </row>
    <row r="58" spans="3:12" x14ac:dyDescent="0.35">
      <c r="D58" s="13" t="s">
        <v>38</v>
      </c>
      <c r="G58" s="14"/>
      <c r="H58" s="36"/>
      <c r="I58" s="39">
        <v>0</v>
      </c>
      <c r="J58" s="91">
        <v>0</v>
      </c>
      <c r="K58" s="75"/>
      <c r="L58" s="13"/>
    </row>
    <row r="59" spans="3:12" x14ac:dyDescent="0.35">
      <c r="D59" s="13" t="s">
        <v>39</v>
      </c>
      <c r="G59" s="14"/>
      <c r="H59" s="36"/>
      <c r="I59" s="39">
        <v>550</v>
      </c>
      <c r="J59" s="91">
        <v>0</v>
      </c>
      <c r="K59" s="75"/>
      <c r="L59" s="13"/>
    </row>
    <row r="60" spans="3:12" x14ac:dyDescent="0.35">
      <c r="G60" s="14"/>
      <c r="H60" s="36"/>
      <c r="I60" s="39"/>
      <c r="J60" s="91"/>
      <c r="K60" s="75"/>
      <c r="L60" s="13"/>
    </row>
    <row r="61" spans="3:12" x14ac:dyDescent="0.35">
      <c r="C61" s="13" t="s">
        <v>40</v>
      </c>
      <c r="G61" s="14"/>
      <c r="H61" s="37">
        <f>SUM(I62:I71)</f>
        <v>3025</v>
      </c>
      <c r="I61" s="39"/>
      <c r="J61" s="91">
        <v>2313.98</v>
      </c>
      <c r="K61" s="100">
        <f>J61-H61</f>
        <v>-711.02</v>
      </c>
      <c r="L61" s="81"/>
    </row>
    <row r="62" spans="3:12" x14ac:dyDescent="0.35">
      <c r="D62" s="13" t="s">
        <v>41</v>
      </c>
      <c r="G62" s="14"/>
      <c r="H62" s="36"/>
      <c r="I62" s="39">
        <v>1000</v>
      </c>
      <c r="J62" s="91">
        <v>1091.07</v>
      </c>
      <c r="K62" s="75">
        <f t="shared" ref="K62:K71" si="2">J62-I62</f>
        <v>91.069999999999936</v>
      </c>
      <c r="L62" s="76"/>
    </row>
    <row r="63" spans="3:12" x14ac:dyDescent="0.35">
      <c r="D63" s="13" t="s">
        <v>42</v>
      </c>
      <c r="G63" s="14"/>
      <c r="H63" s="36"/>
      <c r="I63" s="39">
        <v>275</v>
      </c>
      <c r="J63" s="91">
        <v>0</v>
      </c>
      <c r="K63" s="75">
        <f t="shared" si="2"/>
        <v>-275</v>
      </c>
      <c r="L63" s="13"/>
    </row>
    <row r="64" spans="3:12" x14ac:dyDescent="0.35">
      <c r="D64" s="13" t="s">
        <v>43</v>
      </c>
      <c r="G64" s="14"/>
      <c r="H64" s="36"/>
      <c r="I64" s="39">
        <v>150</v>
      </c>
      <c r="J64" s="91">
        <v>189.6</v>
      </c>
      <c r="K64" s="75">
        <f t="shared" si="2"/>
        <v>39.599999999999994</v>
      </c>
      <c r="L64" s="76"/>
    </row>
    <row r="65" spans="2:12" x14ac:dyDescent="0.35">
      <c r="D65" s="13" t="s">
        <v>44</v>
      </c>
      <c r="G65" s="14"/>
      <c r="H65" s="36"/>
      <c r="I65" s="39">
        <v>200</v>
      </c>
      <c r="J65" s="91">
        <v>202.18</v>
      </c>
      <c r="K65" s="75">
        <f t="shared" si="2"/>
        <v>2.1800000000000068</v>
      </c>
      <c r="L65" s="13"/>
    </row>
    <row r="66" spans="2:12" x14ac:dyDescent="0.35">
      <c r="D66" s="13" t="s">
        <v>45</v>
      </c>
      <c r="G66" s="14"/>
      <c r="H66" s="36"/>
      <c r="I66" s="39">
        <v>50</v>
      </c>
      <c r="J66" s="91">
        <v>50</v>
      </c>
      <c r="K66" s="75">
        <f t="shared" si="2"/>
        <v>0</v>
      </c>
      <c r="L66" s="13"/>
    </row>
    <row r="67" spans="2:12" x14ac:dyDescent="0.35">
      <c r="D67" s="13" t="s">
        <v>46</v>
      </c>
      <c r="G67" s="14"/>
      <c r="H67" s="36"/>
      <c r="I67" s="39">
        <v>50</v>
      </c>
      <c r="J67" s="91">
        <v>50</v>
      </c>
      <c r="K67" s="75">
        <f t="shared" si="2"/>
        <v>0</v>
      </c>
      <c r="L67" s="13"/>
    </row>
    <row r="68" spans="2:12" x14ac:dyDescent="0.35">
      <c r="D68" s="13" t="s">
        <v>47</v>
      </c>
      <c r="G68" s="14"/>
      <c r="H68" s="36"/>
      <c r="I68" s="39">
        <v>50</v>
      </c>
      <c r="J68" s="91">
        <v>50</v>
      </c>
      <c r="K68" s="75">
        <f t="shared" si="2"/>
        <v>0</v>
      </c>
      <c r="L68" s="13"/>
    </row>
    <row r="69" spans="2:12" x14ac:dyDescent="0.35">
      <c r="D69" s="13" t="s">
        <v>48</v>
      </c>
      <c r="G69" s="14"/>
      <c r="H69" s="36"/>
      <c r="I69" s="39">
        <v>750</v>
      </c>
      <c r="J69" s="91">
        <v>662.5</v>
      </c>
      <c r="K69" s="75">
        <f t="shared" si="2"/>
        <v>-87.5</v>
      </c>
      <c r="L69" s="13"/>
    </row>
    <row r="70" spans="2:12" x14ac:dyDescent="0.35">
      <c r="D70" s="13" t="s">
        <v>49</v>
      </c>
      <c r="G70" s="14"/>
      <c r="H70" s="36"/>
      <c r="I70" s="39">
        <v>400</v>
      </c>
      <c r="J70" s="91">
        <v>370.8</v>
      </c>
      <c r="K70" s="75">
        <f t="shared" si="2"/>
        <v>-29.199999999999989</v>
      </c>
      <c r="L70" s="76"/>
    </row>
    <row r="71" spans="2:12" x14ac:dyDescent="0.35">
      <c r="D71" s="13" t="s">
        <v>50</v>
      </c>
      <c r="G71" s="14"/>
      <c r="H71" s="36"/>
      <c r="I71" s="39">
        <v>100</v>
      </c>
      <c r="J71" s="91">
        <v>0</v>
      </c>
      <c r="K71" s="75">
        <f t="shared" si="2"/>
        <v>-100</v>
      </c>
      <c r="L71" s="13"/>
    </row>
    <row r="72" spans="2:12" x14ac:dyDescent="0.35">
      <c r="G72" s="14"/>
      <c r="H72" s="11"/>
      <c r="I72" s="39"/>
      <c r="J72" s="91"/>
      <c r="K72" s="75"/>
      <c r="L72" s="13"/>
    </row>
    <row r="73" spans="2:12" x14ac:dyDescent="0.35">
      <c r="B73" s="16" t="s">
        <v>51</v>
      </c>
      <c r="G73" s="14">
        <f>SUM(H74:H75)</f>
        <v>1000</v>
      </c>
      <c r="H73" s="11"/>
      <c r="I73" s="39"/>
      <c r="J73" s="91">
        <v>0</v>
      </c>
      <c r="K73" s="75"/>
      <c r="L73" s="13"/>
    </row>
    <row r="74" spans="2:12" x14ac:dyDescent="0.35">
      <c r="C74" s="13" t="s">
        <v>52</v>
      </c>
      <c r="G74" s="14"/>
      <c r="H74" s="11">
        <v>500</v>
      </c>
      <c r="I74" s="39"/>
      <c r="J74" s="91">
        <v>0</v>
      </c>
      <c r="K74" s="75"/>
      <c r="L74" s="13"/>
    </row>
    <row r="75" spans="2:12" x14ac:dyDescent="0.35">
      <c r="C75" s="13" t="s">
        <v>53</v>
      </c>
      <c r="G75" s="14"/>
      <c r="H75" s="11">
        <v>500</v>
      </c>
      <c r="I75" s="39"/>
      <c r="J75" s="91">
        <v>500</v>
      </c>
      <c r="K75" s="75"/>
      <c r="L75" s="13"/>
    </row>
    <row r="76" spans="2:12" x14ac:dyDescent="0.35">
      <c r="G76" s="14"/>
      <c r="H76" s="11"/>
      <c r="I76" s="39"/>
      <c r="J76" s="91"/>
      <c r="K76" s="75"/>
      <c r="L76" s="13"/>
    </row>
    <row r="77" spans="2:12" x14ac:dyDescent="0.35">
      <c r="B77" s="16" t="s">
        <v>54</v>
      </c>
      <c r="G77" s="14">
        <v>0</v>
      </c>
      <c r="H77" s="11"/>
      <c r="I77" s="39"/>
      <c r="J77" s="91">
        <v>0</v>
      </c>
      <c r="K77" s="75">
        <v>0</v>
      </c>
      <c r="L77" s="13"/>
    </row>
    <row r="78" spans="2:12" x14ac:dyDescent="0.35">
      <c r="G78" s="14"/>
      <c r="H78" s="11"/>
      <c r="I78" s="39"/>
      <c r="J78" s="91"/>
      <c r="K78" s="75"/>
      <c r="L78" s="13"/>
    </row>
    <row r="79" spans="2:12" x14ac:dyDescent="0.35">
      <c r="B79" s="16" t="s">
        <v>55</v>
      </c>
      <c r="G79" s="14">
        <f>SUM(H80:H81)</f>
        <v>0</v>
      </c>
      <c r="H79" s="11"/>
      <c r="I79" s="39"/>
      <c r="J79" s="91">
        <v>0</v>
      </c>
      <c r="K79" s="75"/>
      <c r="L79" s="13"/>
    </row>
    <row r="80" spans="2:12" x14ac:dyDescent="0.35">
      <c r="C80" s="13" t="s">
        <v>56</v>
      </c>
      <c r="G80" s="14"/>
      <c r="H80" s="11">
        <v>0</v>
      </c>
      <c r="I80" s="39"/>
      <c r="J80" s="91">
        <v>0</v>
      </c>
      <c r="K80" s="75"/>
    </row>
    <row r="81" spans="1:14" x14ac:dyDescent="0.35">
      <c r="C81" s="13" t="s">
        <v>57</v>
      </c>
      <c r="G81" s="14"/>
      <c r="H81" s="11"/>
      <c r="I81" s="39"/>
      <c r="J81" s="91"/>
      <c r="K81" s="75"/>
    </row>
    <row r="82" spans="1:14" ht="15" thickBot="1" x14ac:dyDescent="0.4">
      <c r="A82" s="17"/>
      <c r="B82" s="19"/>
      <c r="C82" s="20"/>
      <c r="D82" s="20"/>
      <c r="E82" s="20"/>
      <c r="F82" s="20"/>
      <c r="G82" s="27"/>
      <c r="H82" s="28"/>
      <c r="I82" s="40"/>
      <c r="J82" s="101"/>
      <c r="K82" s="95"/>
    </row>
    <row r="83" spans="1:14" ht="15.75" customHeight="1" thickTop="1" x14ac:dyDescent="0.45">
      <c r="A83" s="130" t="s">
        <v>61</v>
      </c>
      <c r="B83" s="130"/>
      <c r="C83" s="130"/>
      <c r="D83" s="130"/>
      <c r="E83" s="130"/>
      <c r="F83" s="131"/>
      <c r="G83" s="132">
        <f>SUM(G19:G79)</f>
        <v>20785</v>
      </c>
      <c r="H83" s="133"/>
      <c r="I83" s="133"/>
      <c r="J83" s="96">
        <f>SUM(J81,J80:J81,J77,J74:J75,J62:J71,J55:J59,J52,J46:J50,J44,J33:J41,J29:J30,J20:J26)</f>
        <v>22573.3</v>
      </c>
      <c r="K83" s="102">
        <f>J83-G83</f>
        <v>1788.2999999999993</v>
      </c>
      <c r="N83" s="3"/>
    </row>
    <row r="84" spans="1:14" ht="15.75" customHeight="1" x14ac:dyDescent="0.35">
      <c r="A84" s="24"/>
      <c r="B84" s="24"/>
      <c r="C84" s="24"/>
      <c r="D84" s="24"/>
      <c r="E84" s="24"/>
      <c r="F84" s="25"/>
      <c r="G84" s="162"/>
      <c r="H84" s="163"/>
      <c r="I84" s="163"/>
      <c r="J84" s="91"/>
      <c r="K84" s="75"/>
    </row>
    <row r="85" spans="1:14" s="3" customFormat="1" ht="18.5" x14ac:dyDescent="0.45">
      <c r="A85" s="141" t="s">
        <v>59</v>
      </c>
      <c r="B85" s="141"/>
      <c r="C85" s="141"/>
      <c r="D85" s="141"/>
      <c r="E85" s="141"/>
      <c r="F85" s="142"/>
      <c r="G85" s="154">
        <f>G17-G83</f>
        <v>-235</v>
      </c>
      <c r="H85" s="155"/>
      <c r="I85" s="155"/>
      <c r="J85" s="92">
        <f>J17-J83</f>
        <v>972.59000000000015</v>
      </c>
      <c r="K85" s="59">
        <f>J85-G85</f>
        <v>1207.5900000000001</v>
      </c>
    </row>
    <row r="86" spans="1:14" s="3" customFormat="1" ht="19" thickBot="1" x14ac:dyDescent="0.5">
      <c r="A86" s="141" t="s">
        <v>1</v>
      </c>
      <c r="B86" s="141"/>
      <c r="C86" s="141"/>
      <c r="D86" s="141"/>
      <c r="E86" s="141"/>
      <c r="F86" s="142"/>
      <c r="G86" s="156">
        <f>G3+G85</f>
        <v>2665.2</v>
      </c>
      <c r="H86" s="157"/>
      <c r="I86" s="157"/>
      <c r="J86" s="93">
        <f>G3+J17-J83</f>
        <v>3872.7900000000009</v>
      </c>
      <c r="K86" s="60">
        <f>H86+K17-K83</f>
        <v>1207.5900000000001</v>
      </c>
      <c r="N86" s="74"/>
    </row>
    <row r="87" spans="1:14" x14ac:dyDescent="0.35">
      <c r="J87" s="85"/>
    </row>
  </sheetData>
  <mergeCells count="19">
    <mergeCell ref="G85:I85"/>
    <mergeCell ref="G86:I86"/>
    <mergeCell ref="A86:F86"/>
    <mergeCell ref="A85:F85"/>
    <mergeCell ref="G1:I2"/>
    <mergeCell ref="G3:I3"/>
    <mergeCell ref="A17:F17"/>
    <mergeCell ref="G17:I17"/>
    <mergeCell ref="G84:I84"/>
    <mergeCell ref="N3:P3"/>
    <mergeCell ref="N4:P4"/>
    <mergeCell ref="A83:F83"/>
    <mergeCell ref="G83:I83"/>
    <mergeCell ref="N8:P8"/>
    <mergeCell ref="N9:P9"/>
    <mergeCell ref="N14:P14"/>
    <mergeCell ref="N15:P15"/>
    <mergeCell ref="N28:P28"/>
    <mergeCell ref="N29:P29"/>
  </mergeCells>
  <phoneticPr fontId="5" type="noConversion"/>
  <pageMargins left="0.25" right="0.25" top="0.75" bottom="0.75" header="0.3" footer="0.3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6AD6-3E8E-4ABE-A002-96D51D41A770}">
  <dimension ref="A1:D21"/>
  <sheetViews>
    <sheetView workbookViewId="0">
      <selection activeCell="C64" sqref="C64"/>
    </sheetView>
  </sheetViews>
  <sheetFormatPr defaultRowHeight="14.5" x14ac:dyDescent="0.35"/>
  <cols>
    <col min="1" max="1" width="42.26953125" customWidth="1"/>
    <col min="2" max="2" width="10.54296875" style="44" bestFit="1" customWidth="1"/>
    <col min="3" max="3" width="13" customWidth="1"/>
    <col min="4" max="4" width="10.54296875" style="68" bestFit="1" customWidth="1"/>
  </cols>
  <sheetData>
    <row r="1" spans="1:4" s="63" customFormat="1" x14ac:dyDescent="0.35">
      <c r="A1" s="63" t="s">
        <v>81</v>
      </c>
      <c r="B1" s="67">
        <v>2018</v>
      </c>
      <c r="C1" s="67"/>
      <c r="D1" s="71">
        <v>2021</v>
      </c>
    </row>
    <row r="2" spans="1:4" x14ac:dyDescent="0.35">
      <c r="A2" s="62" t="s">
        <v>76</v>
      </c>
      <c r="B2" s="68">
        <v>6854.63</v>
      </c>
      <c r="D2" s="68">
        <v>8331.5300000000007</v>
      </c>
    </row>
    <row r="3" spans="1:4" x14ac:dyDescent="0.35">
      <c r="A3" s="62" t="s">
        <v>79</v>
      </c>
      <c r="B3" s="73">
        <v>45.95</v>
      </c>
      <c r="D3" s="73">
        <v>1421.17</v>
      </c>
    </row>
    <row r="4" spans="1:4" x14ac:dyDescent="0.35">
      <c r="A4" s="62" t="s">
        <v>77</v>
      </c>
      <c r="B4" s="69">
        <v>0.06</v>
      </c>
      <c r="D4" s="69">
        <v>0.06</v>
      </c>
    </row>
    <row r="5" spans="1:4" ht="15" thickBot="1" x14ac:dyDescent="0.4">
      <c r="A5" s="62" t="s">
        <v>78</v>
      </c>
      <c r="B5" s="68">
        <v>2.76</v>
      </c>
      <c r="D5" s="68">
        <v>85.27</v>
      </c>
    </row>
    <row r="6" spans="1:4" ht="15" thickTop="1" x14ac:dyDescent="0.35">
      <c r="A6" s="62" t="s">
        <v>80</v>
      </c>
      <c r="B6" s="70">
        <v>6903.34</v>
      </c>
      <c r="D6" s="70">
        <v>9837.9699999999993</v>
      </c>
    </row>
    <row r="8" spans="1:4" x14ac:dyDescent="0.35">
      <c r="A8" s="63" t="s">
        <v>82</v>
      </c>
    </row>
    <row r="9" spans="1:4" x14ac:dyDescent="0.35">
      <c r="A9" s="62" t="s">
        <v>83</v>
      </c>
      <c r="B9" s="73">
        <v>310.69</v>
      </c>
      <c r="D9" s="73">
        <v>4876.3500000000004</v>
      </c>
    </row>
    <row r="10" spans="1:4" x14ac:dyDescent="0.35">
      <c r="A10" s="62" t="s">
        <v>84</v>
      </c>
      <c r="B10" s="73">
        <v>1569.8</v>
      </c>
      <c r="D10" s="73">
        <v>0</v>
      </c>
    </row>
    <row r="11" spans="1:4" x14ac:dyDescent="0.35">
      <c r="A11" s="62" t="s">
        <v>85</v>
      </c>
      <c r="B11" s="68">
        <v>0</v>
      </c>
      <c r="C11" s="62"/>
      <c r="D11" s="68">
        <v>24.83</v>
      </c>
    </row>
    <row r="12" spans="1:4" x14ac:dyDescent="0.35">
      <c r="A12" s="62" t="s">
        <v>86</v>
      </c>
      <c r="B12" s="68">
        <v>0</v>
      </c>
      <c r="D12" s="68">
        <v>0</v>
      </c>
    </row>
    <row r="13" spans="1:4" x14ac:dyDescent="0.35">
      <c r="B13" s="68"/>
    </row>
    <row r="14" spans="1:4" x14ac:dyDescent="0.35">
      <c r="A14" s="66" t="s">
        <v>87</v>
      </c>
      <c r="B14" s="68"/>
    </row>
    <row r="15" spans="1:4" x14ac:dyDescent="0.35">
      <c r="A15" s="62" t="s">
        <v>88</v>
      </c>
      <c r="B15" s="68">
        <v>6900.58</v>
      </c>
      <c r="D15" s="68">
        <v>9752.7000000000007</v>
      </c>
    </row>
    <row r="16" spans="1:4" x14ac:dyDescent="0.35">
      <c r="A16" s="62" t="s">
        <v>89</v>
      </c>
      <c r="B16" s="73">
        <v>1569.8</v>
      </c>
      <c r="D16" s="73">
        <v>0</v>
      </c>
    </row>
    <row r="17" spans="1:4" x14ac:dyDescent="0.35">
      <c r="A17" s="62" t="s">
        <v>90</v>
      </c>
      <c r="B17" s="68">
        <v>1815.73</v>
      </c>
      <c r="D17" s="68">
        <v>2375.56</v>
      </c>
    </row>
    <row r="18" spans="1:4" x14ac:dyDescent="0.35">
      <c r="A18" s="62" t="s">
        <v>91</v>
      </c>
      <c r="B18" s="68">
        <v>2.76</v>
      </c>
      <c r="D18" s="68">
        <v>85.27</v>
      </c>
    </row>
    <row r="19" spans="1:4" x14ac:dyDescent="0.35">
      <c r="A19" s="62" t="s">
        <v>92</v>
      </c>
      <c r="B19" s="68">
        <f>B15-B16-B17+B18</f>
        <v>3517.81</v>
      </c>
      <c r="D19" s="68">
        <v>7462.41</v>
      </c>
    </row>
    <row r="21" spans="1:4" x14ac:dyDescent="0.35">
      <c r="A21" s="62" t="s">
        <v>93</v>
      </c>
      <c r="B21" s="72">
        <f>B15-(B19+B17)</f>
        <v>1567.04</v>
      </c>
      <c r="D21" s="72">
        <f>D15-(D19+D17)</f>
        <v>-85.269999999998618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 Budget</vt:lpstr>
      <vt:lpstr>2022 Current Actual</vt:lpstr>
      <vt:lpstr>2021 Budget</vt:lpstr>
      <vt:lpstr>2021 Current Actual</vt:lpstr>
      <vt:lpstr>Book Fair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Robinson</dc:creator>
  <cp:lastModifiedBy>Boann Oliver</cp:lastModifiedBy>
  <cp:lastPrinted>2022-07-17T20:39:08Z</cp:lastPrinted>
  <dcterms:created xsi:type="dcterms:W3CDTF">2021-08-09T23:51:59Z</dcterms:created>
  <dcterms:modified xsi:type="dcterms:W3CDTF">2022-08-29T12:06:34Z</dcterms:modified>
</cp:coreProperties>
</file>